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vrcek\Desktop\"/>
    </mc:Choice>
  </mc:AlternateContent>
  <bookViews>
    <workbookView xWindow="0" yWindow="0" windowWidth="19200" windowHeight="11595" tabRatio="851"/>
  </bookViews>
  <sheets>
    <sheet name="Obecné požadavky" sheetId="20" r:id="rId1"/>
    <sheet name="Rekapitulace" sheetId="21" r:id="rId2"/>
    <sheet name="01 Regály pojízdné" sheetId="13" r:id="rId3"/>
    <sheet name="02 Regály policové" sheetId="14" r:id="rId4"/>
    <sheet name="03 Výsuvné rošty+dr. přepážky" sheetId="15" r:id="rId5"/>
    <sheet name="04 Lískovnice+rošty nástěnné aj" sheetId="17" r:id="rId6"/>
    <sheet name="05 Podložky pojízdné" sheetId="16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5" i="13" l="1"/>
  <c r="Q45" i="13" s="1"/>
  <c r="K38" i="17" l="1"/>
  <c r="L38" i="17" s="1"/>
  <c r="K37" i="17"/>
  <c r="L37" i="17" s="1"/>
  <c r="P36" i="13" l="1"/>
  <c r="Q36" i="13" s="1"/>
  <c r="P25" i="13"/>
  <c r="Q25" i="13" s="1"/>
  <c r="P17" i="13"/>
  <c r="Q17" i="13" s="1"/>
  <c r="J55" i="16" l="1"/>
  <c r="K55" i="16" s="1"/>
  <c r="K33" i="17" l="1"/>
  <c r="L33" i="17" s="1"/>
  <c r="K32" i="17"/>
  <c r="L32" i="17" s="1"/>
  <c r="K31" i="17"/>
  <c r="L31" i="17" s="1"/>
  <c r="K30" i="17"/>
  <c r="L30" i="17" s="1"/>
  <c r="K29" i="17"/>
  <c r="L29" i="17" s="1"/>
  <c r="K28" i="17"/>
  <c r="L28" i="17" s="1"/>
  <c r="K27" i="17"/>
  <c r="L27" i="17" s="1"/>
  <c r="K26" i="17"/>
  <c r="L26" i="17" s="1"/>
  <c r="K24" i="17"/>
  <c r="L24" i="17" s="1"/>
  <c r="K23" i="17"/>
  <c r="L23" i="17" s="1"/>
  <c r="K22" i="17"/>
  <c r="L22" i="17" s="1"/>
  <c r="K21" i="17"/>
  <c r="L21" i="17" s="1"/>
  <c r="K19" i="17"/>
  <c r="L19" i="17" s="1"/>
  <c r="K18" i="17"/>
  <c r="L18" i="17" s="1"/>
  <c r="K17" i="17"/>
  <c r="L17" i="17" s="1"/>
  <c r="K16" i="17"/>
  <c r="L16" i="17" s="1"/>
  <c r="K15" i="17"/>
  <c r="L15" i="17" s="1"/>
  <c r="K14" i="17"/>
  <c r="L14" i="17" s="1"/>
  <c r="K13" i="17"/>
  <c r="L13" i="17" s="1"/>
  <c r="K12" i="17"/>
  <c r="L12" i="17" s="1"/>
  <c r="K11" i="17"/>
  <c r="L11" i="17" s="1"/>
  <c r="K10" i="17"/>
  <c r="L10" i="17" s="1"/>
  <c r="K9" i="17"/>
  <c r="L9" i="17" s="1"/>
  <c r="K8" i="17"/>
  <c r="L8" i="17" s="1"/>
  <c r="K7" i="17"/>
  <c r="L7" i="17" s="1"/>
  <c r="L4" i="17"/>
  <c r="K4" i="17"/>
  <c r="L2" i="17"/>
  <c r="K2" i="17"/>
  <c r="K36" i="17"/>
  <c r="L36" i="17" s="1"/>
  <c r="K43" i="17"/>
  <c r="L43" i="17" s="1"/>
  <c r="K40" i="17"/>
  <c r="L40" i="17" s="1"/>
  <c r="J44" i="17"/>
  <c r="K41" i="17"/>
  <c r="L41" i="17" s="1"/>
  <c r="I44" i="17"/>
  <c r="J71" i="16"/>
  <c r="K71" i="16" s="1"/>
  <c r="J22" i="16"/>
  <c r="K22" i="16" s="1"/>
  <c r="J21" i="16"/>
  <c r="K21" i="16" s="1"/>
  <c r="J20" i="16"/>
  <c r="K20" i="16" s="1"/>
  <c r="J19" i="16"/>
  <c r="K19" i="16" s="1"/>
  <c r="J18" i="16"/>
  <c r="K18" i="16" s="1"/>
  <c r="J17" i="16"/>
  <c r="K17" i="16" s="1"/>
  <c r="J16" i="16"/>
  <c r="K16" i="16" s="1"/>
  <c r="J15" i="16"/>
  <c r="K15" i="16" s="1"/>
  <c r="J14" i="16"/>
  <c r="K14" i="16" s="1"/>
  <c r="J13" i="16"/>
  <c r="K13" i="16" s="1"/>
  <c r="J12" i="16"/>
  <c r="K12" i="16" s="1"/>
  <c r="J11" i="16"/>
  <c r="K11" i="16" s="1"/>
  <c r="J10" i="16"/>
  <c r="K10" i="16" s="1"/>
  <c r="J9" i="16"/>
  <c r="K9" i="16" s="1"/>
  <c r="J8" i="16"/>
  <c r="K8" i="16" s="1"/>
  <c r="J7" i="16"/>
  <c r="K7" i="16" s="1"/>
  <c r="J6" i="16"/>
  <c r="K6" i="16" s="1"/>
  <c r="J5" i="16"/>
  <c r="K5" i="16" s="1"/>
  <c r="J4" i="16"/>
  <c r="K4" i="16" s="1"/>
  <c r="J3" i="16"/>
  <c r="K3" i="16" s="1"/>
  <c r="J2" i="16"/>
  <c r="K2" i="16" s="1"/>
  <c r="J43" i="16"/>
  <c r="K43" i="16" s="1"/>
  <c r="J42" i="16"/>
  <c r="K42" i="16" s="1"/>
  <c r="J41" i="16"/>
  <c r="K41" i="16" s="1"/>
  <c r="J40" i="16"/>
  <c r="K40" i="16" s="1"/>
  <c r="J39" i="16"/>
  <c r="K39" i="16" s="1"/>
  <c r="J38" i="16"/>
  <c r="K38" i="16" s="1"/>
  <c r="J37" i="16"/>
  <c r="K37" i="16" s="1"/>
  <c r="J36" i="16"/>
  <c r="K36" i="16" s="1"/>
  <c r="J35" i="16"/>
  <c r="K35" i="16" s="1"/>
  <c r="J34" i="16"/>
  <c r="K34" i="16" s="1"/>
  <c r="J33" i="16"/>
  <c r="K33" i="16" s="1"/>
  <c r="J32" i="16"/>
  <c r="K32" i="16" s="1"/>
  <c r="J31" i="16"/>
  <c r="K31" i="16" s="1"/>
  <c r="J30" i="16"/>
  <c r="K30" i="16" s="1"/>
  <c r="J29" i="16"/>
  <c r="K29" i="16" s="1"/>
  <c r="J28" i="16"/>
  <c r="K28" i="16" s="1"/>
  <c r="J27" i="16"/>
  <c r="K27" i="16" s="1"/>
  <c r="J26" i="16"/>
  <c r="K26" i="16" s="1"/>
  <c r="J25" i="16"/>
  <c r="K25" i="16" s="1"/>
  <c r="J24" i="16"/>
  <c r="K24" i="16" s="1"/>
  <c r="J52" i="16"/>
  <c r="K52" i="16" s="1"/>
  <c r="J51" i="16"/>
  <c r="K51" i="16" s="1"/>
  <c r="J50" i="16"/>
  <c r="K50" i="16" s="1"/>
  <c r="J49" i="16"/>
  <c r="K49" i="16" s="1"/>
  <c r="J48" i="16"/>
  <c r="K48" i="16" s="1"/>
  <c r="J47" i="16"/>
  <c r="K47" i="16" s="1"/>
  <c r="J46" i="16"/>
  <c r="K46" i="16" s="1"/>
  <c r="J45" i="16"/>
  <c r="K45" i="16" s="1"/>
  <c r="J67" i="16"/>
  <c r="K67" i="16" s="1"/>
  <c r="J66" i="16"/>
  <c r="K66" i="16" s="1"/>
  <c r="J65" i="16"/>
  <c r="K65" i="16" s="1"/>
  <c r="J64" i="16"/>
  <c r="K64" i="16" s="1"/>
  <c r="J63" i="16"/>
  <c r="K63" i="16" s="1"/>
  <c r="J62" i="16"/>
  <c r="K62" i="16" s="1"/>
  <c r="J61" i="16"/>
  <c r="K61" i="16" s="1"/>
  <c r="J60" i="16"/>
  <c r="K60" i="16" s="1"/>
  <c r="J59" i="16"/>
  <c r="K59" i="16" s="1"/>
  <c r="J58" i="16"/>
  <c r="K58" i="16" s="1"/>
  <c r="J57" i="16"/>
  <c r="K57" i="16" s="1"/>
  <c r="J56" i="16"/>
  <c r="K56" i="16" s="1"/>
  <c r="J54" i="16"/>
  <c r="K54" i="16" s="1"/>
  <c r="J73" i="16"/>
  <c r="K73" i="16" s="1"/>
  <c r="J69" i="16"/>
  <c r="K69" i="16" s="1"/>
  <c r="I74" i="16"/>
  <c r="H74" i="16"/>
  <c r="L2" i="15"/>
  <c r="M2" i="15" s="1"/>
  <c r="L4" i="15"/>
  <c r="M4" i="15" s="1"/>
  <c r="M11" i="15"/>
  <c r="L11" i="15"/>
  <c r="M10" i="15"/>
  <c r="L10" i="15"/>
  <c r="M9" i="15"/>
  <c r="L9" i="15"/>
  <c r="M8" i="15"/>
  <c r="L8" i="15"/>
  <c r="M7" i="15"/>
  <c r="L7" i="15"/>
  <c r="M6" i="15"/>
  <c r="L6" i="15"/>
  <c r="L15" i="15"/>
  <c r="M15" i="15" s="1"/>
  <c r="L13" i="15"/>
  <c r="M13" i="15" s="1"/>
  <c r="L14" i="15"/>
  <c r="M14" i="15" s="1"/>
  <c r="K16" i="15"/>
  <c r="J16" i="15"/>
  <c r="K43" i="14"/>
  <c r="L43" i="14" s="1"/>
  <c r="K41" i="14"/>
  <c r="L41" i="14" s="1"/>
  <c r="L40" i="14"/>
  <c r="K40" i="14"/>
  <c r="L38" i="14"/>
  <c r="K38" i="14"/>
  <c r="L37" i="14"/>
  <c r="K37" i="14"/>
  <c r="L36" i="14"/>
  <c r="K36" i="14"/>
  <c r="L35" i="14"/>
  <c r="K35" i="14"/>
  <c r="L33" i="14"/>
  <c r="K33" i="14"/>
  <c r="L32" i="14"/>
  <c r="K32" i="14"/>
  <c r="L31" i="14"/>
  <c r="K31" i="14"/>
  <c r="K29" i="14"/>
  <c r="L29" i="14" s="1"/>
  <c r="K27" i="14"/>
  <c r="L27" i="14" s="1"/>
  <c r="K26" i="14"/>
  <c r="L26" i="14" s="1"/>
  <c r="K24" i="14"/>
  <c r="L24" i="14" s="1"/>
  <c r="K23" i="14"/>
  <c r="L23" i="14" s="1"/>
  <c r="K21" i="14"/>
  <c r="L21" i="14" s="1"/>
  <c r="K19" i="14"/>
  <c r="L19" i="14" s="1"/>
  <c r="K18" i="14"/>
  <c r="L18" i="14" s="1"/>
  <c r="K17" i="14"/>
  <c r="L17" i="14" s="1"/>
  <c r="K16" i="14"/>
  <c r="L16" i="14" s="1"/>
  <c r="K15" i="14"/>
  <c r="L15" i="14" s="1"/>
  <c r="K14" i="14"/>
  <c r="L14" i="14" s="1"/>
  <c r="K13" i="14"/>
  <c r="L13" i="14" s="1"/>
  <c r="K11" i="14"/>
  <c r="L11" i="14" s="1"/>
  <c r="K10" i="14"/>
  <c r="L10" i="14" s="1"/>
  <c r="K2" i="14"/>
  <c r="L2" i="14" s="1"/>
  <c r="K8" i="14"/>
  <c r="L8" i="14" s="1"/>
  <c r="K7" i="14"/>
  <c r="L7" i="14" s="1"/>
  <c r="K6" i="14"/>
  <c r="L6" i="14" s="1"/>
  <c r="K5" i="14"/>
  <c r="L5" i="14" s="1"/>
  <c r="K4" i="14"/>
  <c r="L4" i="14" s="1"/>
  <c r="L3" i="14"/>
  <c r="K3" i="14"/>
  <c r="J44" i="14"/>
  <c r="I44" i="14"/>
  <c r="P44" i="13"/>
  <c r="O48" i="13"/>
  <c r="P47" i="13"/>
  <c r="Q47" i="13" s="1"/>
  <c r="Q44" i="13"/>
  <c r="P43" i="13"/>
  <c r="Q43" i="13" s="1"/>
  <c r="P42" i="13"/>
  <c r="Q42" i="13" s="1"/>
  <c r="P41" i="13"/>
  <c r="Q41" i="13" s="1"/>
  <c r="P40" i="13"/>
  <c r="Q40" i="13" s="1"/>
  <c r="P39" i="13"/>
  <c r="Q39" i="13" s="1"/>
  <c r="P38" i="13"/>
  <c r="Q38" i="13" s="1"/>
  <c r="P35" i="13"/>
  <c r="Q35" i="13" s="1"/>
  <c r="P34" i="13"/>
  <c r="Q34" i="13" s="1"/>
  <c r="P33" i="13"/>
  <c r="Q33" i="13" s="1"/>
  <c r="P32" i="13"/>
  <c r="Q32" i="13" s="1"/>
  <c r="P31" i="13"/>
  <c r="Q31" i="13" s="1"/>
  <c r="P30" i="13"/>
  <c r="Q30" i="13" s="1"/>
  <c r="P29" i="13"/>
  <c r="Q29" i="13" s="1"/>
  <c r="P28" i="13"/>
  <c r="Q28" i="13" s="1"/>
  <c r="P27" i="13"/>
  <c r="Q27" i="13" s="1"/>
  <c r="P24" i="13"/>
  <c r="Q24" i="13" s="1"/>
  <c r="P23" i="13"/>
  <c r="Q23" i="13" s="1"/>
  <c r="P21" i="13"/>
  <c r="Q21" i="13" s="1"/>
  <c r="P20" i="13"/>
  <c r="Q20" i="13" s="1"/>
  <c r="P19" i="13"/>
  <c r="Q19" i="13" s="1"/>
  <c r="P16" i="13"/>
  <c r="Q16" i="13" s="1"/>
  <c r="P15" i="13"/>
  <c r="Q15" i="13" s="1"/>
  <c r="P14" i="13"/>
  <c r="Q14" i="13" s="1"/>
  <c r="P13" i="13"/>
  <c r="Q13" i="13" s="1"/>
  <c r="P12" i="13"/>
  <c r="Q12" i="13" s="1"/>
  <c r="P11" i="13"/>
  <c r="Q11" i="13" s="1"/>
  <c r="P10" i="13"/>
  <c r="Q10" i="13" s="1"/>
  <c r="P9" i="13"/>
  <c r="Q9" i="13" s="1"/>
  <c r="P8" i="13"/>
  <c r="Q8" i="13" s="1"/>
  <c r="L44" i="17" l="1"/>
  <c r="K44" i="17"/>
  <c r="H11" i="21" s="1"/>
  <c r="K74" i="16"/>
  <c r="J74" i="16"/>
  <c r="H12" i="21" s="1"/>
  <c r="M16" i="15"/>
  <c r="L16" i="15"/>
  <c r="H10" i="21" s="1"/>
  <c r="K44" i="14"/>
  <c r="H9" i="21" s="1"/>
  <c r="L44" i="14"/>
  <c r="Q5" i="13"/>
  <c r="P6" i="13"/>
  <c r="Q6" i="13" s="1"/>
  <c r="P5" i="13"/>
  <c r="P4" i="13"/>
  <c r="Q4" i="13" s="1"/>
  <c r="P3" i="13"/>
  <c r="Q3" i="13" s="1"/>
  <c r="P2" i="13"/>
  <c r="Q2" i="13" s="1"/>
  <c r="Q48" i="13" l="1"/>
  <c r="P48" i="13"/>
  <c r="H8" i="21" s="1"/>
  <c r="N48" i="13"/>
  <c r="H13" i="21" l="1"/>
  <c r="H16" i="21" s="1"/>
  <c r="H17" i="21" s="1"/>
  <c r="H18" i="21" s="1"/>
</calcChain>
</file>

<file path=xl/sharedStrings.xml><?xml version="1.0" encoding="utf-8"?>
<sst xmlns="http://schemas.openxmlformats.org/spreadsheetml/2006/main" count="1317" uniqueCount="384">
  <si>
    <t>104 Žebrák</t>
  </si>
  <si>
    <t>109 Hořovice</t>
  </si>
  <si>
    <t>300/60/233</t>
  </si>
  <si>
    <t>300/100/233</t>
  </si>
  <si>
    <t>300/65/233</t>
  </si>
  <si>
    <t>300/55/233</t>
  </si>
  <si>
    <t>300/105/233</t>
  </si>
  <si>
    <t>300/45/233</t>
  </si>
  <si>
    <t>108 historie</t>
  </si>
  <si>
    <t>130/55</t>
  </si>
  <si>
    <t>108 národopis</t>
  </si>
  <si>
    <t>108 Hořovice</t>
  </si>
  <si>
    <t>108 ZOO</t>
  </si>
  <si>
    <t>208 národopis</t>
  </si>
  <si>
    <t>200/60</t>
  </si>
  <si>
    <t>125/80</t>
  </si>
  <si>
    <t>207 rezerva</t>
  </si>
  <si>
    <t>304 Hořovice</t>
  </si>
  <si>
    <t>120/50</t>
  </si>
  <si>
    <t>240/120</t>
  </si>
  <si>
    <t>120/60</t>
  </si>
  <si>
    <t>009 Hořovice</t>
  </si>
  <si>
    <t>230/70</t>
  </si>
  <si>
    <t>004 Žebrák</t>
  </si>
  <si>
    <t>max zatížení na 1 stranu roštu</t>
  </si>
  <si>
    <t>max zatížení - oboustranné</t>
  </si>
  <si>
    <t>307 Žebrák</t>
  </si>
  <si>
    <t>pojízdná podložka</t>
  </si>
  <si>
    <t>120/95/150</t>
  </si>
  <si>
    <t>180/190</t>
  </si>
  <si>
    <t>150/200</t>
  </si>
  <si>
    <t>295/200</t>
  </si>
  <si>
    <t>15 (3 pole vzdálenost 30)</t>
  </si>
  <si>
    <t>260/200</t>
  </si>
  <si>
    <t>15 (2 pole vzdálenost 30)</t>
  </si>
  <si>
    <t>390/200</t>
  </si>
  <si>
    <t>200/200</t>
  </si>
  <si>
    <t>203 Žebrák</t>
  </si>
  <si>
    <t>416/200 - 210</t>
  </si>
  <si>
    <t>416/205 - 215</t>
  </si>
  <si>
    <t>max zatížení na 1 polici (kg)</t>
  </si>
  <si>
    <t>23 (1 pole vzdálenost 40, 1 pole vzdál. 30)</t>
  </si>
  <si>
    <t>všechny rošty</t>
  </si>
  <si>
    <t>popis konstrukce</t>
  </si>
  <si>
    <t>pojízdný regál s  policemi, uzavíratelný roletou</t>
  </si>
  <si>
    <t>umístění v SKN -místnost č.</t>
  </si>
  <si>
    <t>půdorysné rozměry (vč. ovládací růžice s pohonem) - d/hl/v (cm)</t>
  </si>
  <si>
    <t>typ mobiliáře</t>
  </si>
  <si>
    <t>počet sloupců v regálu (ks)</t>
  </si>
  <si>
    <t>2</t>
  </si>
  <si>
    <t>140/60</t>
  </si>
  <si>
    <t>přibližné rozměry 1 police - d/hl (cm)</t>
  </si>
  <si>
    <t>50</t>
  </si>
  <si>
    <t>MJ</t>
  </si>
  <si>
    <t>množství</t>
  </si>
  <si>
    <t>celkem bez DPH (Kč)</t>
  </si>
  <si>
    <t>ks</t>
  </si>
  <si>
    <t>1</t>
  </si>
  <si>
    <t>pojízdný regál pro návinky na textil (svitky)</t>
  </si>
  <si>
    <t>Dutinky na textil v celé délce regálu. Výsuvná ramena, na nich vsazeny válce pro svitky - specifikace viz obecné požadavky</t>
  </si>
  <si>
    <t>pojízdný regál s  policemi (pro uložení knih)</t>
  </si>
  <si>
    <t>3</t>
  </si>
  <si>
    <t>18</t>
  </si>
  <si>
    <t>100</t>
  </si>
  <si>
    <t>93/65</t>
  </si>
  <si>
    <t>0</t>
  </si>
  <si>
    <t>Tři symetrické sloupce s vloženými policemi - v celé výšce regálu. Každý sloupec opatřen z obou kratších stran opěrkami pro knihy.</t>
  </si>
  <si>
    <t>pojízdný regál s  policemi (pro uložení krabic)</t>
  </si>
  <si>
    <t>140/55</t>
  </si>
  <si>
    <t xml:space="preserve">Dva symetrické sloupce s vloženými policemi - v dolní části každého sloupce 2 ks zásuvek (1x v 25 cm a 1x v 15 cm). </t>
  </si>
  <si>
    <t>pojízdný regál s  policemi (pro uložení krabic) a zásuvkami</t>
  </si>
  <si>
    <t>Dva symetrické sloupce s vloženými policemi - v celé výšce regálu.</t>
  </si>
  <si>
    <t>Dva symetrické sloupce s vloženými policemi - v celé výšce regálu. Regál s uzamykatelnou roletou.</t>
  </si>
  <si>
    <t>pojízdný regál s  policemi (mix sbírek)</t>
  </si>
  <si>
    <t>pojízdný regál pro návinky na textil (svitky) + zásuvky</t>
  </si>
  <si>
    <t>zásuvky sv. v 25 cm, hl 55 cm (počet ks ve sloupci)</t>
  </si>
  <si>
    <t>zásuvky sv. v 15 cm, hl 55 cm (počet ks ve sloupci)</t>
  </si>
  <si>
    <t>Dva symetrické sloupce pro dutinky na textil. Výsuvná ramena, na nich vsazeny válce pro svitky - specifikace viz obecné požadavky. V dolní polovině každého sloupce zásuvky o světlé v. 5 cm.</t>
  </si>
  <si>
    <t>zásuvky sv. v 5 cm, hl 100/105 cm (počet ks ve sloupci)</t>
  </si>
  <si>
    <t>14</t>
  </si>
  <si>
    <t>zásuvky sv. v 15 cm, hl 100/105 cm (počet ks ve sloupci)</t>
  </si>
  <si>
    <t>Dva symetrické sloupce pro dutinky na textil. Výsuvná ramena, na nich vsazeny válce pro svitky - specifikace viz obecné požadavky. V dolní polovině každého sloupce zásuvky o světlé v. 15 cm a 5 cm.</t>
  </si>
  <si>
    <t>7</t>
  </si>
  <si>
    <t>cena/MJ bez DPH (Kč)</t>
  </si>
  <si>
    <t>140/105</t>
  </si>
  <si>
    <t>6</t>
  </si>
  <si>
    <t>9</t>
  </si>
  <si>
    <t>4</t>
  </si>
  <si>
    <t>počet polic v 1 sloupci (ks)</t>
  </si>
  <si>
    <t>5</t>
  </si>
  <si>
    <t>8</t>
  </si>
  <si>
    <t>140/65</t>
  </si>
  <si>
    <t>pojízdný regál s šatní tyčí (pro uložení oděvů) a policemi</t>
  </si>
  <si>
    <t>Dva symetrické sloupce s vloženými policemi - jedna na dně sloupce, druhá ve v. cca 190 cm. Pod ní ve v. cca 180 cm horizontální tyč na šatní ramínka.</t>
  </si>
  <si>
    <t>104 G-P (geolog. a paleo)</t>
  </si>
  <si>
    <t>60</t>
  </si>
  <si>
    <t>140/45</t>
  </si>
  <si>
    <t>300/65/233 (výšku jednoho kusu upravit dle zaměření místnosti)</t>
  </si>
  <si>
    <t>Tři symetrické sloupce s vloženými policemi - v celé výšce regálu. Každý sloupec opatřen z obou kratších stran opěrkami pro knihy. Regál s uzamykatelnou roletou.</t>
  </si>
  <si>
    <t>pojízdný regál s  policemi (pro uložení knih), uzavíratelný roletou</t>
  </si>
  <si>
    <t>Dva symetrické sloupce pro dutinky na textil. Výsuvná ramena, na nich vsazeny válce pro svitky - specifikace viz obecné požadavky. V dolní polovině každého sloupce zásuvky o světlé v. 15 cm.</t>
  </si>
  <si>
    <t>pojízdný regál s  policemi (pro uložení arch. krabic)</t>
  </si>
  <si>
    <t>rozměry 1 sloupce - d/hl/v (cm)</t>
  </si>
  <si>
    <t>130/60/259</t>
  </si>
  <si>
    <t>pevný regál s přestavitelnými policemi, uzamykatelný</t>
  </si>
  <si>
    <t>108</t>
  </si>
  <si>
    <t>cca 60/2/259</t>
  </si>
  <si>
    <t>100/60/259</t>
  </si>
  <si>
    <t>100/55</t>
  </si>
  <si>
    <t>200/60/248</t>
  </si>
  <si>
    <t>125/80/248</t>
  </si>
  <si>
    <t>pevný regál s přestavitelnými policemi (R1 - R8)</t>
  </si>
  <si>
    <t>pevný regál s přestavitelnými policemi (R9 - R22)</t>
  </si>
  <si>
    <t xml:space="preserve">Volně stojící regál, smontovaný do sestav/sekcí (viz půdorys podlaží - 2. NP). </t>
  </si>
  <si>
    <t>pevný regál s přestavitelnými policemi (R1 - R7)</t>
  </si>
  <si>
    <t>pevný regál s přestavitelnými policemi (R1 - R5)</t>
  </si>
  <si>
    <t>pevný regál s přestavitelnými policemi (R6)</t>
  </si>
  <si>
    <t xml:space="preserve">Volně stojící regál, smontovaný do sestav/sekcí (viz půdorys podlaží - 3. NP). </t>
  </si>
  <si>
    <t>pevný regál s přestavitelnými policemi (R1)</t>
  </si>
  <si>
    <t xml:space="preserve">Volně stojící regál, smontovaný do sestav/sekcí (viz půdorys podlaží - 1. PP). </t>
  </si>
  <si>
    <t>200/60/225</t>
  </si>
  <si>
    <t>120/60/225</t>
  </si>
  <si>
    <t>pevný regál s přestavitelnými policemi (R1, R3, R5, R8, R9)</t>
  </si>
  <si>
    <t>pevný regál s přestavitelnými policemi (R2, R4, R6, R7)</t>
  </si>
  <si>
    <t>120/50/225</t>
  </si>
  <si>
    <t>pevný regál s přestavitelnými policemi (R1 - R6)</t>
  </si>
  <si>
    <t>240/120/225</t>
  </si>
  <si>
    <t>150</t>
  </si>
  <si>
    <t>pevný regál s přestavitelnými policemi (R2 - R5)</t>
  </si>
  <si>
    <t>pevný regál s přestavitelnými policemi (R6 - R8)</t>
  </si>
  <si>
    <t>Volně stojící regál, smontovaný do sestav/sekcí (viz půdorys podlaží - 1. PP). 1 ks regálu případně snížit po zaměření stropu dle skutečné situace.</t>
  </si>
  <si>
    <t xml:space="preserve"> 120/60/233</t>
  </si>
  <si>
    <t xml:space="preserve"> 120/60/200</t>
  </si>
  <si>
    <t>pevný regál s přestavitelnými policemi (R1 - R4)</t>
  </si>
  <si>
    <t>pevný regál s přestavitelnými policemi (R13 - R14)</t>
  </si>
  <si>
    <t>pevný regál s přestavitelnými policemi (R1 - R12)</t>
  </si>
  <si>
    <t>230/70/233</t>
  </si>
  <si>
    <t>pevný regál s přestavitelnými policemi (R7)</t>
  </si>
  <si>
    <t>120/60/233</t>
  </si>
  <si>
    <t>60/60/233</t>
  </si>
  <si>
    <t>pevný regál s přestavitelnými policemi (R10)</t>
  </si>
  <si>
    <t>60/60</t>
  </si>
  <si>
    <t>pevný regál s přestavitelnými policemi (R8, R9, R11, R12)</t>
  </si>
  <si>
    <t>207</t>
  </si>
  <si>
    <t>cca 40/2/259</t>
  </si>
  <si>
    <t>100/40/259</t>
  </si>
  <si>
    <t>100/35</t>
  </si>
  <si>
    <t>pevný regál s úložným systémem pro dlouhé střelné zbraně, s přestavitelnými policemi, uzamykatelný</t>
  </si>
  <si>
    <t>v dolní části úložný systém pro zbraně, nad ním 3 ks přestavitelných polic</t>
  </si>
  <si>
    <t>vertikální výsuvný drátěný rošt</t>
  </si>
  <si>
    <t>rozměry roštu - d/v (cm)</t>
  </si>
  <si>
    <t>výška místnosti (cm)</t>
  </si>
  <si>
    <t>20</t>
  </si>
  <si>
    <t>009 Hořovice (litina)</t>
  </si>
  <si>
    <t>Oka roštu 10x10 cm. Výšku roštu maximalizovat po zaměření místnosti a osvětlení dle skutečnosti. Plynule měnitelná rozteč roštů.</t>
  </si>
  <si>
    <t>orientační osová vzdálenost (rozteč) roštů (cm)</t>
  </si>
  <si>
    <t>Oka roštu 10x10 cm. Výšku roštu maximalizovat po zaměření místnosti a osvětlení dle skutečnosti. Plynule měnitelná rozteč roštů. Délka 5 ks cca 370 cm (upravit dle zaměření místnosti).</t>
  </si>
  <si>
    <t>Oka sítě 10x10 cm, průměr drátů 6 mm. Kotvení do stěn. Tvar přizpůsoben průchodům technických sítí. Výška přepážky bude cca 10 cm od podlahy a 20 - 30 cm od stropu (dle osvětlení, zaměřit skutečný stav).</t>
  </si>
  <si>
    <t>pevná drátěná přepážka (k rozdělení místnosti)</t>
  </si>
  <si>
    <t>rozměry - d/hl/v (cm)</t>
  </si>
  <si>
    <t>háček pro zavěšení těžkých a rozměrných předmětů na rošty (litinové kříže apod.)</t>
  </si>
  <si>
    <t>200</t>
  </si>
  <si>
    <t>zásuvková skříň pro ploché předměty (lískovnice)</t>
  </si>
  <si>
    <t>zásuvky sv. v 5 cm (počet ks)</t>
  </si>
  <si>
    <t>cca 12</t>
  </si>
  <si>
    <t>nosnost/ zásuvka (kg)</t>
  </si>
  <si>
    <t>vnější rozměry - d/hl/v (cm)</t>
  </si>
  <si>
    <t>drátěný rošt v rámu</t>
  </si>
  <si>
    <t>365/233</t>
  </si>
  <si>
    <t>vnější rozměry - d/v (cm)</t>
  </si>
  <si>
    <t>nosnost (kg/m2)</t>
  </si>
  <si>
    <t>Rám kotvený na stěnu, oka sítě 10x10 cm. Rozměry upravit po zaměření dle skutečné situace.</t>
  </si>
  <si>
    <t>120/210</t>
  </si>
  <si>
    <t>350/210</t>
  </si>
  <si>
    <t>sv. výška místnosti (cm)</t>
  </si>
  <si>
    <t>350/205</t>
  </si>
  <si>
    <t>233</t>
  </si>
  <si>
    <t>210</t>
  </si>
  <si>
    <t>205</t>
  </si>
  <si>
    <t>240</t>
  </si>
  <si>
    <t>390/240</t>
  </si>
  <si>
    <t>715/240</t>
  </si>
  <si>
    <t>240/240</t>
  </si>
  <si>
    <t>455/240</t>
  </si>
  <si>
    <t>475/240</t>
  </si>
  <si>
    <t>290/240</t>
  </si>
  <si>
    <t>465/240</t>
  </si>
  <si>
    <t>365/240</t>
  </si>
  <si>
    <t>190/225</t>
  </si>
  <si>
    <t>225</t>
  </si>
  <si>
    <t>365/248</t>
  </si>
  <si>
    <t>248</t>
  </si>
  <si>
    <t>310/248</t>
  </si>
  <si>
    <t>365/225</t>
  </si>
  <si>
    <t>190/242</t>
  </si>
  <si>
    <t>130/242</t>
  </si>
  <si>
    <t>242</t>
  </si>
  <si>
    <t>264</t>
  </si>
  <si>
    <t>drátěný rošt v rámu (pro zavěšení svislých dlouhých předmětů)</t>
  </si>
  <si>
    <t>typ mobiliáře/doplňku</t>
  </si>
  <si>
    <t>720/264</t>
  </si>
  <si>
    <t>240/264</t>
  </si>
  <si>
    <t>205/264</t>
  </si>
  <si>
    <t>425/264</t>
  </si>
  <si>
    <t>195/264</t>
  </si>
  <si>
    <t>270/264</t>
  </si>
  <si>
    <t>v. cca 7-10 cm, hl. cca 5 cm</t>
  </si>
  <si>
    <t>v. cca 7 cm, hl. cca 1,5 cm</t>
  </si>
  <si>
    <t>háček pro zavěšení obrazů, rámů, cedulí, reliéfů aj.</t>
  </si>
  <si>
    <t>závěsný podstavec pro uložení žerdí aj. na rošty</t>
  </si>
  <si>
    <t>nosnost</t>
  </si>
  <si>
    <t>min. 50 kg/ks</t>
  </si>
  <si>
    <t>min. 100 kg/ks</t>
  </si>
  <si>
    <t>min. 30 kg/ks</t>
  </si>
  <si>
    <t>nosnost (kg/ks)</t>
  </si>
  <si>
    <t>Háček s vratnou pružinou, nerezový drát, průměr min. 4 mm, s izolační vrstvou (bužírka).</t>
  </si>
  <si>
    <t>Háček s vratnou pružinou, nerezový drát, průměr min. 3 mm.</t>
  </si>
  <si>
    <t>min. 40 kg / 1 police</t>
  </si>
  <si>
    <t>pojízdná podložka pod regál R1 - R8</t>
  </si>
  <si>
    <t>Viz obecné specifikace. Rozměr upravit dle roztečí sloupků regálu.</t>
  </si>
  <si>
    <t>pojízdná podložka pod regál R1 - R7</t>
  </si>
  <si>
    <t>pojízdná podložka pod regál R1 - R14</t>
  </si>
  <si>
    <t>pojízdná podložka pod regál R1 - R4</t>
  </si>
  <si>
    <t>rozměry - délka (cm)</t>
  </si>
  <si>
    <t>rozměry - hloubka (cm)</t>
  </si>
  <si>
    <t>Viz obecné specifikace.</t>
  </si>
  <si>
    <t>Obecné parametry:</t>
  </si>
  <si>
    <t>Parametry pojízdných podložek:</t>
  </si>
  <si>
    <t>Parametry výsuvných roštů, přepážek a nástěnných roštů:</t>
  </si>
  <si>
    <t>Parametry pevných regálů s uzamykáním pro zbraně (chodby):</t>
  </si>
  <si>
    <t>Volně stojící regál, smontovaný do sestav/sekcí (viz půdorys podlaží - 1. PP). Policové díly musí být sestaveny z více segmentů o délce 200 cm (2 ks 200x30 cm).</t>
  </si>
  <si>
    <t>Volně stojící regál. Delší strana nesmí být zepředu dělena svislou stojnou, vzadu u zdi to však lze. Policové díly musí být sestaveny z více segmentů o délce 240 cm (4 ks 240x30 cm).</t>
  </si>
  <si>
    <t>Volně stojící regál, smontovaný do sestav/sekcí (viz půdorys podlaží - 1. PP). Policové díly musí být sestaveny z více segmentů o délce 230 cm (2 ks 230x35 cm).</t>
  </si>
  <si>
    <t>Volně stojící regál (viz půdorys podlaží - 1. PP). Policové díly musí být sestaveny z více segmentů o délce 230 cm (2 ks 230x35 cm).</t>
  </si>
  <si>
    <t>Dva symetrické sloupce s vloženými policemi - v dolní části každého sloupce zásuvky o světlé v. 5 cm, maximálně do v. 150 cm od podlahy. Policové díly musí být sestaveny z více segmentů o délce 140 cm (2 ks 140 x cca 52 cm).</t>
  </si>
  <si>
    <t>Dva symetrické sloupce s vloženými policemi - v dolní části každého sloupce zásuvky o světlé v.  15 cm a 5 cm, maximálně do v. 150 cm od podlahy. Policové díly musí být sestaveny z více segmentů o délce 140 cm (2 ks 140 x cca 52 cm).</t>
  </si>
  <si>
    <t>Dva symetrické sloupce s vloženými policemi - v dolní části každého sloupce zásuvky o světlé v. 15 cm, maximálně do v. 150 cm od podlahy. Policové díly musí být sestaveny z více segmentů o délce 140 cm (2 ks 140 x cca 52 cm).</t>
  </si>
  <si>
    <t>Požadavky na úložný mobiliář plánovaný do depozitáře S. K. Neumanna (parametry)</t>
  </si>
  <si>
    <t>350/v. cca 5/hl.125</t>
  </si>
  <si>
    <t>Nízké podium s nalepenou gumovou protiskluznou vrstvou na horní ploše. Zhotovit z více vzájemně spojených dílů, např. 7 ks cca 125x50 cm. Kovová opláštěná konstrukce.</t>
  </si>
  <si>
    <t>podložka na zem (podium), pevně přisazená k roštu</t>
  </si>
  <si>
    <t>* jednotlivé typy mobiliáře, množství a ostatní specifikace viz projektová dokumentace (půdorysy podlaží) a další listy tabulky</t>
  </si>
  <si>
    <t>* rozměry veškerého mobiliáře je nezbytné před zahájením ověřit zaměřením skutečného stavu dotčených místností budovy, včetně např. technických instalací či osvětlovacích těles apod.</t>
  </si>
  <si>
    <t>* svislá průvzdušná mezera pojízdných regálů</t>
  </si>
  <si>
    <t>* podvozky regálů musí být svařované v jeden celek, ne šroubované. Převody článkovým řetězem o min. rozměru 1/2 coulu</t>
  </si>
  <si>
    <t>* 100% výsuvy u všech zásuvek</t>
  </si>
  <si>
    <t>* první výsuvný rám od spodu bude osazen 2 ks kovových válců o průměru 250 mm. Dalších 5 ks výsuvných rámů ve sloupci bude osazeno vždy 4 ks ocelových válců o průměru 150 mm v každém rámu. Každý takovýto regál tedy bude mít celkem 6 ks výsuvných rámů s celkem 22 ocelovými válci. Rozteče těchto válců budou horizontálně plynule nastavitelné.</t>
  </si>
  <si>
    <t>* případné zavětrování regálů musí být pouze na jejich kratších stranách, případně dle projektu</t>
  </si>
  <si>
    <t>* držáky lze vertikálně i horizontálně přestavovat podle délky a šířky ukládaných zbraní</t>
  </si>
  <si>
    <t>* výsuvné rošty na obrazy z ocelových uzavřených profilů min. 40x40x2 mm</t>
  </si>
  <si>
    <t>* plynule nastavitelná rozteč mezi jednotlivými výsuvnými rámy za provozu; technické řešení musí být jednoduché, tak aby přestavování mohla provádět obsluha roštů</t>
  </si>
  <si>
    <r>
      <t xml:space="preserve">* snadný výsuv všech obrazových roštů i dalších pohyblivých prvků (pojezdová a vodící kolečka ocelová, </t>
    </r>
    <r>
      <rPr>
        <b/>
        <sz val="11"/>
        <color theme="1"/>
        <rFont val="Calibri"/>
        <family val="2"/>
        <charset val="238"/>
        <scheme val="minor"/>
      </rPr>
      <t>ne plastová</t>
    </r>
    <r>
      <rPr>
        <sz val="11"/>
        <color theme="1"/>
        <rFont val="Calibri"/>
        <family val="2"/>
        <charset val="238"/>
        <scheme val="minor"/>
      </rPr>
      <t>)</t>
    </r>
  </si>
  <si>
    <t>* u rozměrných podložek dopnit další pár(y) koleček dle potřeby a požadované nosnosti</t>
  </si>
  <si>
    <t>v. cca 12 cm, průměr misky cca 7 cm (přesná specifikace dle dohody)</t>
  </si>
  <si>
    <t>* stáčené (ne hladké) kruhové profily drátů sítí u všech obrazových roštů, nástěnných roštů a drátěných přepážek</t>
  </si>
  <si>
    <t>Počet</t>
  </si>
  <si>
    <t>Cena</t>
  </si>
  <si>
    <t>01</t>
  </si>
  <si>
    <t>02</t>
  </si>
  <si>
    <t>03</t>
  </si>
  <si>
    <t>04</t>
  </si>
  <si>
    <t>05</t>
  </si>
  <si>
    <t>Rekapitulace DPH</t>
  </si>
  <si>
    <t>Základ pro DPH</t>
  </si>
  <si>
    <t>%</t>
  </si>
  <si>
    <t>DPH</t>
  </si>
  <si>
    <t>Rekapitulace nákladů - součet položek</t>
  </si>
  <si>
    <t>Číslo a název objektu (listu)</t>
  </si>
  <si>
    <t>Regály pojízdné</t>
  </si>
  <si>
    <t>Regály policové</t>
  </si>
  <si>
    <t>Výsuvné rošty + drátěné přepážky</t>
  </si>
  <si>
    <t>Lískovnice + rošty nástěnné aj.</t>
  </si>
  <si>
    <t>Podložky pojízdné</t>
  </si>
  <si>
    <t>Vybavení budovy úložnými systémy a dalším mobiliářem</t>
  </si>
  <si>
    <t>celkem s DPH 21% (Kč)</t>
  </si>
  <si>
    <t>Celkem</t>
  </si>
  <si>
    <t>Ve všech listech tohoto souboru můžete měnit pouze buňky s modrým pozadím.</t>
  </si>
  <si>
    <t xml:space="preserve">Jedná se o tyto údaje: </t>
  </si>
  <si>
    <t>Poznámka:</t>
  </si>
  <si>
    <t>* jednotkové ceny položek zadané na maximálně dvě desetinná místa</t>
  </si>
  <si>
    <t>Parametry kovových pojízdných regálů:</t>
  </si>
  <si>
    <t>Doplňkové parametry kovových pojízdných regálů s dutinkami na textil:</t>
  </si>
  <si>
    <t>Parametry kovových pevných regálů:</t>
  </si>
  <si>
    <t>Parametry kovových pevných regálů s uzamykáním (chodby):</t>
  </si>
  <si>
    <t>pojízdná podložka pod regál R6</t>
  </si>
  <si>
    <t>pojízdná podložka pod regál R1 - R5</t>
  </si>
  <si>
    <t>* pojízdné podložky, které budou umístěny pod regály, je nezbytné rozměrově přizpůsobit rozteči stojek jednotlivých regálů tak, aby šly podložky snadno a plně zasunout pod police regálu</t>
  </si>
  <si>
    <t>* materiál - překližka (PDP) s horní protiskluzovou vrstvou (např. guma), tloušťka PDP min. 22 mm (v závislosti na požadované nosnosti), vysoce odolná termoplastická kolečka s kuličkovým ložiskem - vždy 2 ks otočná kolečka bez brzdy a 2 ks otočná kolečka s brzdou, průměr koleček min. 50 mm a max. 100 mm</t>
  </si>
  <si>
    <t>208 Beroun národopis</t>
  </si>
  <si>
    <t>203 Beroun historie</t>
  </si>
  <si>
    <t>005 Beroun historie</t>
  </si>
  <si>
    <t>cca 280/2/215</t>
  </si>
  <si>
    <t>Parametry kovových zásuvkových skříní (tzv. lískovnice):</t>
  </si>
  <si>
    <t>104 Beroun národopis</t>
  </si>
  <si>
    <t>109 Beroun knihy</t>
  </si>
  <si>
    <t>109 Beroun historie</t>
  </si>
  <si>
    <t>108 Beroun historie</t>
  </si>
  <si>
    <t>207 Hořovice militária</t>
  </si>
  <si>
    <t>207 Beroun historie militária</t>
  </si>
  <si>
    <t>207 Žebrák militária</t>
  </si>
  <si>
    <t>012 Beroun národopis</t>
  </si>
  <si>
    <t>011 Beroun historie</t>
  </si>
  <si>
    <t>010 Beroun národopis</t>
  </si>
  <si>
    <t>209 (chladová místnost)</t>
  </si>
  <si>
    <t>307 Beroun Vu</t>
  </si>
  <si>
    <t>307 Beroun historie</t>
  </si>
  <si>
    <t>307 Beroun národopis</t>
  </si>
  <si>
    <t>008 (chodba)</t>
  </si>
  <si>
    <t>306 (chodba)</t>
  </si>
  <si>
    <t>rošty v 306 (chodba)</t>
  </si>
  <si>
    <t>zásuvky sv. v 15,5 cm (počet ks)</t>
  </si>
  <si>
    <t>120/60/95</t>
  </si>
  <si>
    <t>cca 95/40/195</t>
  </si>
  <si>
    <t>120/60/80</t>
  </si>
  <si>
    <t>* světle šedá (např. RAL 7035) prášková barevná povrchová úprava všech kovových prvků s hrubším nástřikem (strukturovaný protiskluzový, ne hladký povrch), která do ovzduší depozitáře neuvolňuje nežádoucí škodlivé látky</t>
  </si>
  <si>
    <t>* veškerý nainstalovaný mobiliář bude označen štítky s povolenou nosností</t>
  </si>
  <si>
    <t>Celkem za vybavení včetně montáže bez DPH</t>
  </si>
  <si>
    <t>Celkem za vybavení včetně montáže s DPH</t>
  </si>
  <si>
    <t>(dodávka + montáž)</t>
  </si>
  <si>
    <t>m</t>
  </si>
  <si>
    <t>kolejnice pro pohyb pojízdných regálů</t>
  </si>
  <si>
    <t>104 a 109</t>
  </si>
  <si>
    <t>* možnost doplnění sestavy o technické doplňky (držáky, oddělovače spisů aj.)</t>
  </si>
  <si>
    <t>přepážka mezi dvěma pojízdnými regály</t>
  </si>
  <si>
    <t xml:space="preserve">Rám s výplní z tahokovu (tl. 1 mm, šířka oka cca 10 mm). Slouží k pevnému ukotvení k bočním stěnám krajních regálů jednotlivých sestav/sekcí (viz půdorys podlaží - 1. NP). </t>
  </si>
  <si>
    <t>výkryt k boční straně pevných regálů</t>
  </si>
  <si>
    <t xml:space="preserve">Rám s výplní z tahokovu (tl. 1 mm, šířka oka cca 10 mm). Slouží k pevnému ukotvení k bočním stěnám krajních regálů jednotlivých sestav/sekcí (viz půdorys podlaží - 2. NP). </t>
  </si>
  <si>
    <t>Čelní strana sloupce opatřena dvoukřídlými uzamykatelnými dveřmi - rámy dveří s výplní z tahokovu (tl. 1 mm, šířka oka cca 10 mm). Regál kotvený ke zdi.</t>
  </si>
  <si>
    <t>Rám s výplní z perforovaného plechu o tl. min. 1 mm. Slouží k pevnému předělu mezi dvěma regály v sestavě/sekci (viz půdorys podlaží - 1. NP). Odděluje "národopis" od "G-P".</t>
  </si>
  <si>
    <t>Rám s výplní z perforovaného plechu o tl. min. 1 mm. Slouží k pevnému předělu mezi dvěma regály v sestavě/sekci (viz půdorys podlaží - 1. NP). Odděluje "knihy" od "historie".</t>
  </si>
  <si>
    <t>Rám s výplní z perforovaného plechu o tl. min. 1 mm. Slouží k pevnému předělu mezi dvěma regály v sestavě/sekci (viz půdorys podlaží - 1. NP). Odděluje "historie" od "Hořovice".</t>
  </si>
  <si>
    <t>plechová skříň, plné dvoukřídlé dveře, uzamykatelná</t>
  </si>
  <si>
    <t>Zásuvky v celé délce a hloubce nad sebou, 100% výsuv, perforovaná dna. Nosnost horní plochy konstrukce korpusu min. 150 kg (na horní ploše bude položena plechová skříň s policemi o rozměru 120/60/80).</t>
  </si>
  <si>
    <t>Zásuvky v celé délce a hloubce nad sebou, 100% výsuv, perforovaná dna. Nosnost horní plochy konstrukce korpusu min. 150 kg (na horní ploše bude položena plechová skříň s policemi o rozměru 120/60/95).</t>
  </si>
  <si>
    <t>* uzamykatelný posuv všech jednotlivých regálů v sekcích (bloky) tak, aby byla zamezena nežádoucí manipulace nepovolaných osob. Tři sestavy jsou ze stejného důvodu navíc doplněny pevnými přepážkami, které spojují dva přilehlé regály. Umístění pevných přepážek (celkem 3 ks) vyznačeno v půdorysu 1.NP krátkými čarami kolmými na osu směru pohybu regálů.</t>
  </si>
  <si>
    <t>* perforovaná kovová čela pojízdných regálů, opatřená magnetickými štítky pro vsazení papírových popisek (pro formát A4)</t>
  </si>
  <si>
    <t>* perforovaná dna zásuvek; čela zásuvek v plném kovovém provedení, opatřená magnetickými štítky pro vsazení popisek (jednotný formát dle rozměrových možností zásuvek, např. 10 x 5 cm)</t>
  </si>
  <si>
    <t>* lamelové hliníkové průvzdušné rolety se zámkem u všech krajních dílů pojízdných regálů (sestavy viz projekt). Rolety musí být konstruovány tak, aby byly možnosti: a) úplného zavření  - prachotěsné; b) mírného provzdušňování, přičemž toto musí být regulovatelné</t>
  </si>
  <si>
    <t>* dvoukřídlové dveře s uzamykáním, opatřené magnetickými štítky pro vsazení popisek (pro formát A4)</t>
  </si>
  <si>
    <t>* perforovaná dna zásuvek; plná čela zásuvek opatřená magnetickými štítky pro vsazení popisek (jednotný formát dle rozměrových možností, např. 10 x 5 cm)</t>
  </si>
  <si>
    <t>* kovový magnetický štítek pro vsazení popisek (pro formát cca A6) u každého regálu</t>
  </si>
  <si>
    <t>* jednoduchá výšková přestavitelnost polic regálů po max. 50 mm, jejich kompatibilita mezi jednotlivými regály shodných rozměrů. Přestavování polic musí být lehké, bez používání jakéhokoli ručního nářadí, mezi stojnami regálů a vlastními policemi musí být prvek (držák) police, který se lehce zavěsí na stojny regálů a do něj se snadno vloží police.</t>
  </si>
  <si>
    <t>* jednoduchá výšková přestavitelnost polic regálů po max. 50 mm, jejich kompatibilita mezi jednotlivými regály shodných rozměrů. Přestavování polic musí být lehké, bez používání jakéhokoli ručního nářadí - mezi stojnami regálů a vlastními policemi musí být prvek (držák) police, který se lehce zavěsí na stojny regálů a do něj se snadno vloží police.</t>
  </si>
  <si>
    <r>
      <t>* krajní díly opatřeny rámovým k</t>
    </r>
    <r>
      <rPr>
        <sz val="11"/>
        <rFont val="Calibri"/>
        <family val="2"/>
        <charset val="238"/>
        <scheme val="minor"/>
      </rPr>
      <t xml:space="preserve">rytem s výplní z tahokovu fixovaným </t>
    </r>
    <r>
      <rPr>
        <sz val="11"/>
        <color theme="1"/>
        <rFont val="Calibri"/>
        <family val="2"/>
        <charset val="238"/>
        <scheme val="minor"/>
      </rPr>
      <t>k boční straně regálu (viz půdorysy podlaží), aby bylo zamezeno vniknutí do sestavy</t>
    </r>
  </si>
  <si>
    <t>* v každém regálu 1 ks dolní a 1 ks horní držák zbraní, přičemž držáky jsou polepeny filcovým materiálem tloušťky min. 3 mm pro ochranu uložených zbraní</t>
  </si>
  <si>
    <t>* kovový magnetický štítek pro vsazení popisek (pro formát cca A6) na každém výsuvném roštu</t>
  </si>
  <si>
    <t>Vnitřní systém pro uložení dlouhých střelných zbraní ve svislé poloze. Horizontálně i vertikálně přestavitelné držáky s filcovým povrchem tloušťky min. 3 mm. Pro uložení 9 ks zbraní vedle sebe. Přestavitelné police. Čelní strana regálu/sloupce opatřena  dvoukřídlými uzamykatelnými dveřmi - rámy dveří s výplní z tahokovu (tl. 1 mm, šířka oka cca 10 mm). Regál kotvený ke zdi.</t>
  </si>
  <si>
    <t>Vnitřní systém pro uložení dlouhých střelných zbraní ve svislé poloze. Horizontálně i vertikálně přestavitelné držáky s filcovým povrchem tloušťky min. 3 mm. Pro uložení 9 ks zbraní vedle sebe. Přestavitelné police. Čelní strana regálu/sloupce opatřena dvoukřídlými uzamykatelnými dveřmi - rámy dveří s výplní z tahokovu (tl. 1 mm, šířka oka cca 10 mm). Regál kotvený ke zdi.</t>
  </si>
  <si>
    <t>Ocelový svařovaný korpus, světle šedá prášková barva, tříbodový zámek s rozvorovým mechanismem, plný sokl. Uvnitř celkem 6 ks kovových výškově přestavitelných polic (cca po 5 cm).</t>
  </si>
  <si>
    <t>Ocelový svařovaný korpus, světle šedá prášková barva, tříbodový zámek s rozvorovým mechanismem. Uvnitř celkem 3 ks výškově přestavitelných polic (cca po 5 cm). Výšku korpusu upravit po zaměření stropu dle skutečné situace. Umístění skříně na lískovnici.</t>
  </si>
  <si>
    <t>* pozinkované kolejnice pojízdných regálů zapuštěné do úrovně podlahy (jejich instalace musí být provedena v součinnosti se stavebními úpravami budovy); vždy 3 kusy souběžných kolejnic na každý regál (požadavek architekta a statika kvůli nosnosti podlah)</t>
  </si>
  <si>
    <t>Pozinkovaná kolejnice k pojízdným regálům zapuštěná do úrovně podlahy (instalace bude provedena v součinnosti se stavebními úpravami budovy). Vždy 3 ks souběžných kolejnic na regál. Délka obou místností celkem 49,5 m. Cena včetně montáže.</t>
  </si>
  <si>
    <t>* dutinky neboli navíjecí válce budou osazeny ve výsuvném rámu</t>
  </si>
  <si>
    <t>* celková hloubka ovládacího mechanismu (řetěz, růžice aj.) u posuvných regálů nesmí být větší než 21 cm</t>
  </si>
  <si>
    <r>
      <t xml:space="preserve"> </t>
    </r>
    <r>
      <rPr>
        <b/>
        <sz val="12"/>
        <color theme="1"/>
        <rFont val="Arial"/>
        <family val="2"/>
        <charset val="238"/>
      </rPr>
      <t>A.1.1. Údaje o stavbě</t>
    </r>
  </si>
  <si>
    <t xml:space="preserve">                                   </t>
  </si>
  <si>
    <t>A.1. Identifikační údaje</t>
  </si>
  <si>
    <t>A   Průvodní zpráva</t>
  </si>
  <si>
    <t>Katastrální území: Beroun (602868)</t>
  </si>
  <si>
    <t>Způsob ochrany nemovitosti: bez ochrany – nejsou evidovány žádné způsoby ochrany</t>
  </si>
  <si>
    <t>Parcelní číslo:          2590/1</t>
  </si>
  <si>
    <t xml:space="preserve">Číslo popisné:         č.p. 1141 </t>
  </si>
  <si>
    <t>Druh pozemku:      zastavěná plocha a nádvoří</t>
  </si>
  <si>
    <t>Parcelní číslo:          1192/77</t>
  </si>
  <si>
    <t xml:space="preserve">Místo stavby:          Beroun – Středočeský kraj </t>
  </si>
  <si>
    <t>Druh pozemku:      ostatní plocha</t>
  </si>
  <si>
    <t xml:space="preserve"> A.1.2. Údaje o stavebníkovi</t>
  </si>
  <si>
    <t>(další parametry individuálně specifikovány u každého kusu v tabulkách slepého rozpočtu):</t>
  </si>
  <si>
    <t xml:space="preserve">Název stavby:         Rekonstrukce objektu čp. 1141 - ul. S.K. Neumanna v Berouně na budovu centrálního depozitáře sbírkových předmětů </t>
  </si>
  <si>
    <t xml:space="preserve">                                     Muzea Českého krasu</t>
  </si>
  <si>
    <t>Předmět projektové dokumentace:</t>
  </si>
  <si>
    <t xml:space="preserve">                                     STŘEDOČESKÝ KRAJ</t>
  </si>
  <si>
    <t xml:space="preserve">                                     Krajský úřad, Zborovská 11, 150 21 Praha</t>
  </si>
  <si>
    <t xml:space="preserve">                                   tel. 604 909 148,  e-mail: jan.cepelak@mybox.cz</t>
  </si>
  <si>
    <t>Zhotovitel:             Ing. Arch. Jan Čepelák</t>
  </si>
  <si>
    <t xml:space="preserve">                                   148 00 Praha 4, Zlešická 1846</t>
  </si>
  <si>
    <t xml:space="preserve">                                   IČO: 18949916</t>
  </si>
  <si>
    <t xml:space="preserve">                                   ČKA autorizace typu A, č. autorizace: 00847</t>
  </si>
  <si>
    <t xml:space="preserve">                                   kontaktní adresa: Sokolovská 445/212, 180 00 Praha 8 </t>
  </si>
  <si>
    <t>Ostatní části projektu:</t>
  </si>
  <si>
    <t xml:space="preserve"> - řešení vybavení budovy úložnými systémy a dalším mobiliářem - Dušan Švrček, DiS., restaurátor Muzea Českého krasu</t>
  </si>
  <si>
    <t xml:space="preserve">                                     Projektová dokumentace změny stavby před dokončením v rozsahu dokumentace pro provádění stavby -</t>
  </si>
  <si>
    <t xml:space="preserve">                                     - řešení vybavení budovy úložnými systémy a dalším mobiliářem</t>
  </si>
  <si>
    <t xml:space="preserve"> A.1.3. Údaje o zpracovateli projektové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</si>
</sst>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19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2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4">
    <xf numFmtId="0" fontId="0" fillId="0" borderId="0" xfId="0"/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/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left" wrapText="1"/>
    </xf>
    <xf numFmtId="0" fontId="2" fillId="3" borderId="2" xfId="0" applyFont="1" applyFill="1" applyBorder="1" applyAlignment="1">
      <alignment wrapText="1"/>
    </xf>
    <xf numFmtId="0" fontId="2" fillId="3" borderId="2" xfId="0" applyFont="1" applyFill="1" applyBorder="1" applyAlignment="1">
      <alignment horizontal="left" wrapText="1"/>
    </xf>
    <xf numFmtId="0" fontId="2" fillId="4" borderId="2" xfId="0" applyFont="1" applyFill="1" applyBorder="1" applyAlignment="1">
      <alignment wrapText="1"/>
    </xf>
    <xf numFmtId="0" fontId="2" fillId="4" borderId="2" xfId="0" applyFont="1" applyFill="1" applyBorder="1"/>
    <xf numFmtId="0" fontId="2" fillId="4" borderId="2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wrapText="1"/>
    </xf>
    <xf numFmtId="0" fontId="2" fillId="4" borderId="1" xfId="0" applyFont="1" applyFill="1" applyBorder="1"/>
    <xf numFmtId="0" fontId="2" fillId="4" borderId="1" xfId="0" applyFont="1" applyFill="1" applyBorder="1" applyAlignment="1">
      <alignment horizontal="left" wrapText="1"/>
    </xf>
    <xf numFmtId="0" fontId="2" fillId="4" borderId="2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wrapText="1"/>
    </xf>
    <xf numFmtId="0" fontId="0" fillId="0" borderId="0" xfId="0"/>
    <xf numFmtId="0" fontId="0" fillId="2" borderId="1" xfId="0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wrapText="1"/>
    </xf>
    <xf numFmtId="0" fontId="2" fillId="3" borderId="2" xfId="0" applyFont="1" applyFill="1" applyBorder="1" applyAlignment="1">
      <alignment horizontal="left" wrapText="1"/>
    </xf>
    <xf numFmtId="0" fontId="2" fillId="4" borderId="2" xfId="0" applyFont="1" applyFill="1" applyBorder="1" applyAlignment="1">
      <alignment wrapText="1"/>
    </xf>
    <xf numFmtId="0" fontId="2" fillId="4" borderId="2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 wrapText="1"/>
    </xf>
    <xf numFmtId="0" fontId="2" fillId="4" borderId="2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/>
    </xf>
    <xf numFmtId="0" fontId="3" fillId="4" borderId="2" xfId="0" applyFont="1" applyFill="1" applyBorder="1" applyAlignment="1">
      <alignment wrapText="1"/>
    </xf>
    <xf numFmtId="0" fontId="0" fillId="0" borderId="1" xfId="0" applyBorder="1" applyAlignment="1">
      <alignment horizontal="left" wrapText="1"/>
    </xf>
    <xf numFmtId="0" fontId="0" fillId="2" borderId="1" xfId="0" applyFill="1" applyBorder="1" applyAlignment="1">
      <alignment horizontal="left" wrapText="1"/>
    </xf>
    <xf numFmtId="49" fontId="0" fillId="0" borderId="0" xfId="0" applyNumberFormat="1"/>
    <xf numFmtId="49" fontId="2" fillId="3" borderId="2" xfId="0" applyNumberFormat="1" applyFont="1" applyFill="1" applyBorder="1" applyAlignment="1">
      <alignment wrapText="1"/>
    </xf>
    <xf numFmtId="49" fontId="2" fillId="4" borderId="2" xfId="0" applyNumberFormat="1" applyFont="1" applyFill="1" applyBorder="1" applyAlignment="1">
      <alignment wrapText="1"/>
    </xf>
    <xf numFmtId="49" fontId="2" fillId="4" borderId="2" xfId="0" applyNumberFormat="1" applyFont="1" applyFill="1" applyBorder="1"/>
    <xf numFmtId="49" fontId="2" fillId="4" borderId="2" xfId="0" applyNumberFormat="1" applyFont="1" applyFill="1" applyBorder="1" applyAlignment="1">
      <alignment horizontal="left" wrapText="1"/>
    </xf>
    <xf numFmtId="49" fontId="2" fillId="4" borderId="2" xfId="0" applyNumberFormat="1" applyFont="1" applyFill="1" applyBorder="1" applyAlignment="1">
      <alignment horizontal="left"/>
    </xf>
    <xf numFmtId="49" fontId="3" fillId="4" borderId="2" xfId="0" applyNumberFormat="1" applyFont="1" applyFill="1" applyBorder="1" applyAlignment="1">
      <alignment wrapText="1"/>
    </xf>
    <xf numFmtId="49" fontId="2" fillId="4" borderId="1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wrapText="1"/>
    </xf>
    <xf numFmtId="49" fontId="2" fillId="4" borderId="1" xfId="0" applyNumberFormat="1" applyFont="1" applyFill="1" applyBorder="1"/>
    <xf numFmtId="49" fontId="3" fillId="4" borderId="1" xfId="0" applyNumberFormat="1" applyFont="1" applyFill="1" applyBorder="1" applyAlignment="1">
      <alignment wrapText="1"/>
    </xf>
    <xf numFmtId="49" fontId="0" fillId="0" borderId="0" xfId="0" applyNumberFormat="1" applyAlignment="1">
      <alignment wrapText="1"/>
    </xf>
    <xf numFmtId="49" fontId="2" fillId="3" borderId="1" xfId="0" applyNumberFormat="1" applyFont="1" applyFill="1" applyBorder="1" applyAlignment="1">
      <alignment wrapText="1"/>
    </xf>
    <xf numFmtId="49" fontId="2" fillId="4" borderId="1" xfId="0" applyNumberFormat="1" applyFont="1" applyFill="1" applyBorder="1" applyAlignment="1">
      <alignment horizontal="left" wrapText="1"/>
    </xf>
    <xf numFmtId="49" fontId="0" fillId="2" borderId="1" xfId="0" applyNumberFormat="1" applyFill="1" applyBorder="1" applyAlignment="1">
      <alignment horizontal="left" vertical="top" wrapText="1"/>
    </xf>
    <xf numFmtId="49" fontId="0" fillId="2" borderId="1" xfId="0" applyNumberFormat="1" applyFill="1" applyBorder="1" applyAlignment="1">
      <alignment vertical="top" wrapText="1"/>
    </xf>
    <xf numFmtId="49" fontId="0" fillId="2" borderId="1" xfId="0" applyNumberFormat="1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wrapText="1"/>
    </xf>
    <xf numFmtId="49" fontId="3" fillId="2" borderId="1" xfId="0" applyNumberFormat="1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left"/>
    </xf>
    <xf numFmtId="49" fontId="2" fillId="2" borderId="1" xfId="0" applyNumberFormat="1" applyFont="1" applyFill="1" applyBorder="1"/>
    <xf numFmtId="49" fontId="0" fillId="0" borderId="1" xfId="0" applyNumberFormat="1" applyBorder="1" applyAlignment="1">
      <alignment vertical="top"/>
    </xf>
    <xf numFmtId="49" fontId="1" fillId="5" borderId="7" xfId="0" applyNumberFormat="1" applyFont="1" applyFill="1" applyBorder="1" applyAlignment="1">
      <alignment horizontal="left" wrapText="1"/>
    </xf>
    <xf numFmtId="49" fontId="1" fillId="5" borderId="6" xfId="0" applyNumberFormat="1" applyFont="1" applyFill="1" applyBorder="1" applyAlignment="1">
      <alignment horizontal="left" wrapText="1"/>
    </xf>
    <xf numFmtId="49" fontId="1" fillId="5" borderId="5" xfId="0" applyNumberFormat="1" applyFont="1" applyFill="1" applyBorder="1" applyAlignment="1">
      <alignment horizontal="left" wrapText="1"/>
    </xf>
    <xf numFmtId="49" fontId="1" fillId="5" borderId="8" xfId="0" applyNumberFormat="1" applyFont="1" applyFill="1" applyBorder="1" applyAlignment="1">
      <alignment horizontal="left" wrapText="1"/>
    </xf>
    <xf numFmtId="49" fontId="0" fillId="0" borderId="9" xfId="0" applyNumberFormat="1" applyBorder="1" applyAlignment="1">
      <alignment horizontal="left"/>
    </xf>
    <xf numFmtId="49" fontId="0" fillId="0" borderId="10" xfId="0" applyNumberFormat="1" applyFont="1" applyBorder="1" applyAlignment="1">
      <alignment wrapText="1"/>
    </xf>
    <xf numFmtId="49" fontId="0" fillId="2" borderId="2" xfId="0" applyNumberFormat="1" applyFill="1" applyBorder="1" applyAlignment="1">
      <alignment horizontal="left" vertical="top" wrapText="1"/>
    </xf>
    <xf numFmtId="49" fontId="0" fillId="2" borderId="2" xfId="0" applyNumberFormat="1" applyFill="1" applyBorder="1" applyAlignment="1">
      <alignment vertical="top" wrapText="1"/>
    </xf>
    <xf numFmtId="49" fontId="0" fillId="2" borderId="1" xfId="0" applyNumberFormat="1" applyFill="1" applyBorder="1" applyAlignment="1">
      <alignment horizontal="left" wrapText="1"/>
    </xf>
    <xf numFmtId="49" fontId="0" fillId="2" borderId="1" xfId="0" applyNumberFormat="1" applyFill="1" applyBorder="1" applyAlignment="1">
      <alignment wrapText="1"/>
    </xf>
    <xf numFmtId="49" fontId="2" fillId="0" borderId="1" xfId="0" applyNumberFormat="1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horizontal="left"/>
    </xf>
    <xf numFmtId="49" fontId="1" fillId="5" borderId="4" xfId="0" applyNumberFormat="1" applyFont="1" applyFill="1" applyBorder="1" applyAlignment="1">
      <alignment horizontal="left" wrapText="1"/>
    </xf>
    <xf numFmtId="49" fontId="1" fillId="5" borderId="3" xfId="0" applyNumberFormat="1" applyFont="1" applyFill="1" applyBorder="1" applyAlignment="1">
      <alignment horizontal="left" wrapText="1"/>
    </xf>
    <xf numFmtId="49" fontId="2" fillId="4" borderId="11" xfId="0" applyNumberFormat="1" applyFont="1" applyFill="1" applyBorder="1" applyAlignment="1">
      <alignment wrapText="1"/>
    </xf>
    <xf numFmtId="49" fontId="2" fillId="2" borderId="3" xfId="0" applyNumberFormat="1" applyFont="1" applyFill="1" applyBorder="1"/>
    <xf numFmtId="49" fontId="2" fillId="2" borderId="3" xfId="0" applyNumberFormat="1" applyFont="1" applyFill="1" applyBorder="1" applyAlignment="1">
      <alignment horizontal="left"/>
    </xf>
    <xf numFmtId="49" fontId="2" fillId="0" borderId="3" xfId="0" applyNumberFormat="1" applyFont="1" applyFill="1" applyBorder="1" applyAlignment="1">
      <alignment wrapText="1"/>
    </xf>
    <xf numFmtId="49" fontId="2" fillId="0" borderId="3" xfId="0" applyNumberFormat="1" applyFont="1" applyFill="1" applyBorder="1" applyAlignment="1">
      <alignment horizontal="left" wrapText="1"/>
    </xf>
    <xf numFmtId="49" fontId="2" fillId="2" borderId="3" xfId="0" applyNumberFormat="1" applyFont="1" applyFill="1" applyBorder="1" applyAlignment="1">
      <alignment wrapText="1"/>
    </xf>
    <xf numFmtId="49" fontId="2" fillId="0" borderId="1" xfId="0" applyNumberFormat="1" applyFont="1" applyFill="1" applyBorder="1"/>
    <xf numFmtId="49" fontId="2" fillId="0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left"/>
    </xf>
    <xf numFmtId="49" fontId="3" fillId="2" borderId="3" xfId="0" applyNumberFormat="1" applyFont="1" applyFill="1" applyBorder="1" applyAlignment="1">
      <alignment horizontal="left"/>
    </xf>
    <xf numFmtId="49" fontId="4" fillId="5" borderId="7" xfId="0" applyNumberFormat="1" applyFont="1" applyFill="1" applyBorder="1" applyAlignment="1">
      <alignment horizontal="left" wrapText="1"/>
    </xf>
    <xf numFmtId="0" fontId="2" fillId="3" borderId="12" xfId="0" applyFont="1" applyFill="1" applyBorder="1" applyAlignment="1">
      <alignment horizontal="left" wrapText="1"/>
    </xf>
    <xf numFmtId="49" fontId="0" fillId="0" borderId="1" xfId="0" applyNumberFormat="1" applyBorder="1" applyAlignment="1">
      <alignment horizontal="left" wrapText="1"/>
    </xf>
    <xf numFmtId="49" fontId="0" fillId="0" borderId="1" xfId="0" applyNumberFormat="1" applyBorder="1" applyAlignment="1">
      <alignment wrapText="1"/>
    </xf>
    <xf numFmtId="49" fontId="0" fillId="0" borderId="1" xfId="0" applyNumberFormat="1" applyBorder="1" applyAlignment="1">
      <alignment horizontal="left"/>
    </xf>
    <xf numFmtId="49" fontId="0" fillId="0" borderId="1" xfId="0" applyNumberFormat="1" applyBorder="1"/>
    <xf numFmtId="49" fontId="1" fillId="5" borderId="13" xfId="0" applyNumberFormat="1" applyFont="1" applyFill="1" applyBorder="1" applyAlignment="1">
      <alignment horizontal="left" wrapText="1"/>
    </xf>
    <xf numFmtId="49" fontId="0" fillId="2" borderId="14" xfId="0" applyNumberFormat="1" applyFill="1" applyBorder="1" applyAlignment="1">
      <alignment horizontal="left" vertical="top" wrapText="1"/>
    </xf>
    <xf numFmtId="49" fontId="2" fillId="2" borderId="14" xfId="0" applyNumberFormat="1" applyFont="1" applyFill="1" applyBorder="1" applyAlignment="1">
      <alignment horizontal="left" wrapText="1"/>
    </xf>
    <xf numFmtId="49" fontId="2" fillId="4" borderId="14" xfId="0" applyNumberFormat="1" applyFont="1" applyFill="1" applyBorder="1" applyAlignment="1">
      <alignment wrapText="1"/>
    </xf>
    <xf numFmtId="49" fontId="2" fillId="2" borderId="14" xfId="0" applyNumberFormat="1" applyFont="1" applyFill="1" applyBorder="1" applyAlignment="1">
      <alignment horizontal="left"/>
    </xf>
    <xf numFmtId="49" fontId="0" fillId="0" borderId="14" xfId="0" applyNumberFormat="1" applyBorder="1" applyAlignment="1">
      <alignment vertical="top"/>
    </xf>
    <xf numFmtId="0" fontId="2" fillId="0" borderId="3" xfId="0" applyFont="1" applyFill="1" applyBorder="1" applyAlignment="1">
      <alignment wrapText="1"/>
    </xf>
    <xf numFmtId="0" fontId="3" fillId="4" borderId="2" xfId="0" applyFont="1" applyFill="1" applyBorder="1" applyAlignment="1">
      <alignment horizontal="left" wrapText="1"/>
    </xf>
    <xf numFmtId="0" fontId="3" fillId="4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wrapText="1"/>
    </xf>
    <xf numFmtId="0" fontId="3" fillId="4" borderId="1" xfId="0" applyFont="1" applyFill="1" applyBorder="1" applyAlignment="1">
      <alignment horizontal="left" wrapText="1"/>
    </xf>
    <xf numFmtId="0" fontId="0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wrapText="1"/>
    </xf>
    <xf numFmtId="0" fontId="0" fillId="0" borderId="0" xfId="0" applyFont="1"/>
    <xf numFmtId="49" fontId="0" fillId="0" borderId="0" xfId="0" applyNumberFormat="1" applyAlignment="1">
      <alignment vertical="center" wrapText="1"/>
    </xf>
    <xf numFmtId="49" fontId="2" fillId="0" borderId="0" xfId="0" applyNumberFormat="1" applyFont="1" applyAlignment="1">
      <alignment vertical="center" wrapText="1"/>
    </xf>
    <xf numFmtId="49" fontId="2" fillId="6" borderId="0" xfId="0" applyNumberFormat="1" applyFont="1" applyFill="1" applyAlignment="1">
      <alignment vertical="center" wrapText="1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shrinkToFit="1"/>
    </xf>
    <xf numFmtId="0" fontId="0" fillId="0" borderId="0" xfId="0" applyAlignment="1"/>
    <xf numFmtId="0" fontId="0" fillId="0" borderId="0" xfId="0" applyAlignment="1">
      <alignment shrinkToFit="1"/>
    </xf>
    <xf numFmtId="4" fontId="7" fillId="7" borderId="10" xfId="0" applyNumberFormat="1" applyFont="1" applyFill="1" applyBorder="1" applyAlignment="1">
      <alignment vertical="center"/>
    </xf>
    <xf numFmtId="4" fontId="8" fillId="7" borderId="9" xfId="0" applyNumberFormat="1" applyFont="1" applyFill="1" applyBorder="1" applyAlignment="1">
      <alignment vertical="center"/>
    </xf>
    <xf numFmtId="4" fontId="8" fillId="7" borderId="9" xfId="0" applyNumberFormat="1" applyFont="1" applyFill="1" applyBorder="1" applyAlignment="1">
      <alignment vertical="center" wrapText="1"/>
    </xf>
    <xf numFmtId="4" fontId="8" fillId="7" borderId="9" xfId="0" applyNumberFormat="1" applyFont="1" applyFill="1" applyBorder="1" applyAlignment="1">
      <alignment horizontal="center" vertical="center" wrapText="1"/>
    </xf>
    <xf numFmtId="4" fontId="8" fillId="7" borderId="1" xfId="0" applyNumberFormat="1" applyFont="1" applyFill="1" applyBorder="1" applyAlignment="1">
      <alignment horizontal="center" vertical="center" wrapText="1"/>
    </xf>
    <xf numFmtId="4" fontId="8" fillId="7" borderId="1" xfId="0" applyNumberFormat="1" applyFont="1" applyFill="1" applyBorder="1" applyAlignment="1">
      <alignment horizontal="center" vertical="center" shrinkToFit="1"/>
    </xf>
    <xf numFmtId="4" fontId="0" fillId="0" borderId="15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0" fillId="0" borderId="16" xfId="0" applyNumberFormat="1" applyBorder="1" applyAlignment="1"/>
    <xf numFmtId="4" fontId="0" fillId="0" borderId="16" xfId="0" applyNumberFormat="1" applyBorder="1" applyAlignment="1">
      <alignment shrinkToFit="1"/>
    </xf>
    <xf numFmtId="4" fontId="9" fillId="0" borderId="9" xfId="0" applyNumberFormat="1" applyFont="1" applyBorder="1"/>
    <xf numFmtId="4" fontId="9" fillId="0" borderId="9" xfId="0" applyNumberFormat="1" applyFont="1" applyBorder="1" applyAlignment="1"/>
    <xf numFmtId="4" fontId="9" fillId="0" borderId="1" xfId="0" applyNumberFormat="1" applyFont="1" applyBorder="1" applyAlignment="1"/>
    <xf numFmtId="4" fontId="0" fillId="0" borderId="1" xfId="0" applyNumberFormat="1" applyBorder="1" applyAlignment="1">
      <alignment shrinkToFit="1"/>
    </xf>
    <xf numFmtId="4" fontId="0" fillId="0" borderId="0" xfId="0" applyNumberFormat="1" applyAlignment="1">
      <alignment shrinkToFit="1"/>
    </xf>
    <xf numFmtId="0" fontId="10" fillId="8" borderId="17" xfId="0" applyFont="1" applyFill="1" applyBorder="1"/>
    <xf numFmtId="0" fontId="0" fillId="8" borderId="17" xfId="0" applyFill="1" applyBorder="1"/>
    <xf numFmtId="0" fontId="0" fillId="8" borderId="18" xfId="0" applyFill="1" applyBorder="1" applyAlignment="1"/>
    <xf numFmtId="0" fontId="0" fillId="8" borderId="17" xfId="0" applyFill="1" applyBorder="1" applyAlignment="1"/>
    <xf numFmtId="4" fontId="11" fillId="8" borderId="19" xfId="0" applyNumberFormat="1" applyFont="1" applyFill="1" applyBorder="1" applyAlignment="1">
      <alignment horizontal="center" shrinkToFit="1"/>
    </xf>
    <xf numFmtId="0" fontId="0" fillId="0" borderId="0" xfId="0" applyBorder="1"/>
    <xf numFmtId="0" fontId="0" fillId="0" borderId="20" xfId="0" applyBorder="1" applyAlignment="1"/>
    <xf numFmtId="0" fontId="0" fillId="0" borderId="0" xfId="0" applyBorder="1" applyAlignment="1"/>
    <xf numFmtId="4" fontId="0" fillId="0" borderId="21" xfId="0" applyNumberFormat="1" applyBorder="1" applyAlignment="1">
      <alignment shrinkToFit="1"/>
    </xf>
    <xf numFmtId="0" fontId="0" fillId="0" borderId="22" xfId="0" applyBorder="1"/>
    <xf numFmtId="0" fontId="0" fillId="0" borderId="11" xfId="0" applyBorder="1" applyAlignment="1"/>
    <xf numFmtId="0" fontId="9" fillId="8" borderId="23" xfId="0" applyFont="1" applyFill="1" applyBorder="1" applyAlignment="1">
      <alignment vertical="center"/>
    </xf>
    <xf numFmtId="0" fontId="12" fillId="8" borderId="23" xfId="0" applyFont="1" applyFill="1" applyBorder="1" applyAlignment="1">
      <alignment vertical="center"/>
    </xf>
    <xf numFmtId="0" fontId="12" fillId="8" borderId="24" xfId="0" applyFont="1" applyFill="1" applyBorder="1" applyAlignment="1">
      <alignment vertical="center"/>
    </xf>
    <xf numFmtId="4" fontId="9" fillId="8" borderId="25" xfId="0" applyNumberFormat="1" applyFont="1" applyFill="1" applyBorder="1" applyAlignment="1">
      <alignment vertical="center" shrinkToFit="1"/>
    </xf>
    <xf numFmtId="164" fontId="0" fillId="0" borderId="0" xfId="0" applyNumberFormat="1"/>
    <xf numFmtId="49" fontId="0" fillId="0" borderId="9" xfId="0" applyNumberFormat="1" applyBorder="1"/>
    <xf numFmtId="2" fontId="2" fillId="4" borderId="2" xfId="0" applyNumberFormat="1" applyFont="1" applyFill="1" applyBorder="1" applyAlignment="1">
      <alignment wrapText="1"/>
    </xf>
    <xf numFmtId="2" fontId="2" fillId="4" borderId="1" xfId="0" applyNumberFormat="1" applyFont="1" applyFill="1" applyBorder="1" applyAlignment="1">
      <alignment wrapText="1"/>
    </xf>
    <xf numFmtId="2" fontId="0" fillId="2" borderId="1" xfId="0" applyNumberForma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wrapText="1"/>
    </xf>
    <xf numFmtId="2" fontId="2" fillId="2" borderId="1" xfId="0" applyNumberFormat="1" applyFont="1" applyFill="1" applyBorder="1"/>
    <xf numFmtId="2" fontId="0" fillId="2" borderId="1" xfId="0" applyNumberFormat="1" applyFont="1" applyFill="1" applyBorder="1" applyAlignment="1">
      <alignment vertical="top" wrapText="1"/>
    </xf>
    <xf numFmtId="49" fontId="0" fillId="0" borderId="10" xfId="0" applyNumberFormat="1" applyBorder="1" applyAlignment="1">
      <alignment horizontal="left"/>
    </xf>
    <xf numFmtId="49" fontId="0" fillId="0" borderId="1" xfId="0" applyNumberFormat="1" applyFont="1" applyBorder="1" applyAlignment="1">
      <alignment wrapText="1"/>
    </xf>
    <xf numFmtId="49" fontId="13" fillId="10" borderId="10" xfId="0" applyNumberFormat="1" applyFont="1" applyFill="1" applyBorder="1"/>
    <xf numFmtId="49" fontId="0" fillId="10" borderId="9" xfId="0" applyNumberFormat="1" applyFill="1" applyBorder="1"/>
    <xf numFmtId="2" fontId="0" fillId="0" borderId="1" xfId="0" applyNumberFormat="1" applyFill="1" applyBorder="1" applyAlignment="1">
      <alignment vertical="top" wrapText="1"/>
    </xf>
    <xf numFmtId="2" fontId="2" fillId="10" borderId="1" xfId="0" applyNumberFormat="1" applyFont="1" applyFill="1" applyBorder="1"/>
    <xf numFmtId="2" fontId="2" fillId="10" borderId="9" xfId="0" applyNumberFormat="1" applyFont="1" applyFill="1" applyBorder="1"/>
    <xf numFmtId="2" fontId="2" fillId="10" borderId="14" xfId="0" applyNumberFormat="1" applyFont="1" applyFill="1" applyBorder="1"/>
    <xf numFmtId="2" fontId="0" fillId="0" borderId="1" xfId="0" applyNumberFormat="1" applyBorder="1" applyAlignment="1">
      <alignment wrapText="1"/>
    </xf>
    <xf numFmtId="2" fontId="0" fillId="0" borderId="1" xfId="0" applyNumberFormat="1" applyBorder="1"/>
    <xf numFmtId="2" fontId="2" fillId="0" borderId="1" xfId="0" applyNumberFormat="1" applyFont="1" applyFill="1" applyBorder="1" applyAlignment="1">
      <alignment wrapText="1"/>
    </xf>
    <xf numFmtId="2" fontId="2" fillId="0" borderId="1" xfId="0" applyNumberFormat="1" applyFont="1" applyFill="1" applyBorder="1" applyAlignment="1">
      <alignment horizontal="left" wrapText="1"/>
    </xf>
    <xf numFmtId="2" fontId="2" fillId="2" borderId="3" xfId="0" applyNumberFormat="1" applyFont="1" applyFill="1" applyBorder="1"/>
    <xf numFmtId="2" fontId="2" fillId="2" borderId="3" xfId="0" applyNumberFormat="1" applyFont="1" applyFill="1" applyBorder="1" applyAlignment="1">
      <alignment horizontal="left"/>
    </xf>
    <xf numFmtId="2" fontId="2" fillId="0" borderId="3" xfId="0" applyNumberFormat="1" applyFont="1" applyFill="1" applyBorder="1" applyAlignment="1">
      <alignment horizontal="left" wrapText="1"/>
    </xf>
    <xf numFmtId="2" fontId="2" fillId="2" borderId="3" xfId="0" applyNumberFormat="1" applyFont="1" applyFill="1" applyBorder="1" applyAlignment="1">
      <alignment wrapText="1"/>
    </xf>
    <xf numFmtId="2" fontId="3" fillId="2" borderId="3" xfId="0" applyNumberFormat="1" applyFont="1" applyFill="1" applyBorder="1" applyAlignment="1">
      <alignment horizontal="left"/>
    </xf>
    <xf numFmtId="2" fontId="1" fillId="5" borderId="3" xfId="0" applyNumberFormat="1" applyFont="1" applyFill="1" applyBorder="1" applyAlignment="1">
      <alignment horizontal="left" wrapText="1"/>
    </xf>
    <xf numFmtId="2" fontId="1" fillId="5" borderId="4" xfId="0" applyNumberFormat="1" applyFont="1" applyFill="1" applyBorder="1" applyAlignment="1">
      <alignment horizontal="left" wrapText="1"/>
    </xf>
    <xf numFmtId="2" fontId="2" fillId="9" borderId="2" xfId="0" applyNumberFormat="1" applyFont="1" applyFill="1" applyBorder="1" applyAlignment="1" applyProtection="1">
      <alignment wrapText="1"/>
      <protection locked="0"/>
    </xf>
    <xf numFmtId="0" fontId="2" fillId="0" borderId="0" xfId="0" applyFont="1"/>
    <xf numFmtId="0" fontId="0" fillId="0" borderId="0" xfId="0" applyFill="1"/>
    <xf numFmtId="49" fontId="0" fillId="0" borderId="0" xfId="0" applyNumberFormat="1" applyFill="1" applyAlignment="1">
      <alignment vertical="center"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49" fontId="18" fillId="6" borderId="0" xfId="0" applyNumberFormat="1" applyFont="1" applyFill="1" applyAlignment="1">
      <alignment vertical="center" wrapText="1"/>
    </xf>
    <xf numFmtId="0" fontId="0" fillId="0" borderId="0" xfId="0" applyAlignment="1">
      <alignment wrapText="1"/>
    </xf>
    <xf numFmtId="49" fontId="15" fillId="6" borderId="0" xfId="0" applyNumberFormat="1" applyFont="1" applyFill="1" applyAlignment="1">
      <alignment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justify" vertical="center" wrapText="1"/>
    </xf>
    <xf numFmtId="4" fontId="9" fillId="0" borderId="10" xfId="0" applyNumberFormat="1" applyFont="1" applyBorder="1"/>
    <xf numFmtId="4" fontId="9" fillId="0" borderId="9" xfId="0" applyNumberFormat="1" applyFont="1" applyBorder="1"/>
    <xf numFmtId="4" fontId="6" fillId="0" borderId="0" xfId="0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66FF33"/>
      <color rgb="FFFF66FF"/>
      <color rgb="FF33CC33"/>
      <color rgb="FFD773D0"/>
      <color rgb="FFFF7C80"/>
      <color rgb="FFCCFF99"/>
      <color rgb="FFCCCC00"/>
      <color rgb="FFE76C41"/>
      <color rgb="FF00CC00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42</xdr:row>
      <xdr:rowOff>11205</xdr:rowOff>
    </xdr:from>
    <xdr:to>
      <xdr:col>7</xdr:col>
      <xdr:colOff>0</xdr:colOff>
      <xdr:row>43</xdr:row>
      <xdr:rowOff>2071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00" y="22859999"/>
          <a:ext cx="1972235" cy="14812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104"/>
  <sheetViews>
    <sheetView tabSelected="1" workbookViewId="0"/>
  </sheetViews>
  <sheetFormatPr defaultRowHeight="15" x14ac:dyDescent="0.25"/>
  <cols>
    <col min="1" max="1" width="123.5703125" customWidth="1"/>
  </cols>
  <sheetData>
    <row r="1" spans="1:1" ht="28.5" x14ac:dyDescent="0.25">
      <c r="A1" s="174" t="s">
        <v>357</v>
      </c>
    </row>
    <row r="2" spans="1:1" x14ac:dyDescent="0.25">
      <c r="A2" s="102"/>
    </row>
    <row r="3" spans="1:1" s="19" customFormat="1" ht="18" x14ac:dyDescent="0.25">
      <c r="A3" s="172" t="s">
        <v>356</v>
      </c>
    </row>
    <row r="4" spans="1:1" s="19" customFormat="1" x14ac:dyDescent="0.25">
      <c r="A4" s="173"/>
    </row>
    <row r="5" spans="1:1" s="19" customFormat="1" ht="15.75" x14ac:dyDescent="0.25">
      <c r="A5" s="173" t="s">
        <v>354</v>
      </c>
    </row>
    <row r="6" spans="1:1" s="19" customFormat="1" x14ac:dyDescent="0.25"/>
    <row r="7" spans="1:1" s="19" customFormat="1" ht="15" customHeight="1" x14ac:dyDescent="0.25">
      <c r="A7" s="175" t="s">
        <v>368</v>
      </c>
    </row>
    <row r="8" spans="1:1" s="19" customFormat="1" x14ac:dyDescent="0.25">
      <c r="A8" s="175" t="s">
        <v>369</v>
      </c>
    </row>
    <row r="9" spans="1:1" s="19" customFormat="1" x14ac:dyDescent="0.25">
      <c r="A9" s="175"/>
    </row>
    <row r="10" spans="1:1" s="19" customFormat="1" x14ac:dyDescent="0.25">
      <c r="A10" s="175" t="s">
        <v>364</v>
      </c>
    </row>
    <row r="11" spans="1:1" s="19" customFormat="1" x14ac:dyDescent="0.25">
      <c r="A11" s="175" t="s">
        <v>355</v>
      </c>
    </row>
    <row r="12" spans="1:1" s="19" customFormat="1" x14ac:dyDescent="0.25">
      <c r="A12" s="175" t="s">
        <v>358</v>
      </c>
    </row>
    <row r="13" spans="1:1" s="19" customFormat="1" x14ac:dyDescent="0.25">
      <c r="A13" s="175"/>
    </row>
    <row r="14" spans="1:1" s="19" customFormat="1" x14ac:dyDescent="0.25">
      <c r="A14" s="175" t="s">
        <v>360</v>
      </c>
    </row>
    <row r="15" spans="1:1" s="19" customFormat="1" x14ac:dyDescent="0.25">
      <c r="A15" s="175" t="s">
        <v>361</v>
      </c>
    </row>
    <row r="16" spans="1:1" s="19" customFormat="1" x14ac:dyDescent="0.25">
      <c r="A16" s="175" t="s">
        <v>362</v>
      </c>
    </row>
    <row r="17" spans="1:1" s="19" customFormat="1" x14ac:dyDescent="0.25">
      <c r="A17" s="175"/>
    </row>
    <row r="18" spans="1:1" s="19" customFormat="1" x14ac:dyDescent="0.25">
      <c r="A18" s="175" t="s">
        <v>363</v>
      </c>
    </row>
    <row r="19" spans="1:1" s="19" customFormat="1" x14ac:dyDescent="0.25">
      <c r="A19" s="175" t="s">
        <v>365</v>
      </c>
    </row>
    <row r="20" spans="1:1" s="19" customFormat="1" x14ac:dyDescent="0.25">
      <c r="A20" s="175"/>
    </row>
    <row r="21" spans="1:1" s="19" customFormat="1" x14ac:dyDescent="0.25">
      <c r="A21" s="175" t="s">
        <v>359</v>
      </c>
    </row>
    <row r="22" spans="1:1" s="19" customFormat="1" x14ac:dyDescent="0.25">
      <c r="A22" s="175"/>
    </row>
    <row r="23" spans="1:1" s="19" customFormat="1" x14ac:dyDescent="0.25">
      <c r="A23" s="175" t="s">
        <v>370</v>
      </c>
    </row>
    <row r="24" spans="1:1" x14ac:dyDescent="0.25">
      <c r="A24" s="175" t="s">
        <v>381</v>
      </c>
    </row>
    <row r="25" spans="1:1" s="19" customFormat="1" x14ac:dyDescent="0.25">
      <c r="A25" s="175" t="s">
        <v>382</v>
      </c>
    </row>
    <row r="26" spans="1:1" s="19" customFormat="1" x14ac:dyDescent="0.25">
      <c r="A26" s="175"/>
    </row>
    <row r="27" spans="1:1" ht="15.75" x14ac:dyDescent="0.25">
      <c r="A27" s="177" t="s">
        <v>366</v>
      </c>
    </row>
    <row r="28" spans="1:1" x14ac:dyDescent="0.25">
      <c r="A28" s="102" t="s">
        <v>371</v>
      </c>
    </row>
    <row r="29" spans="1:1" x14ac:dyDescent="0.25">
      <c r="A29" s="102" t="s">
        <v>372</v>
      </c>
    </row>
    <row r="30" spans="1:1" s="19" customFormat="1" x14ac:dyDescent="0.25">
      <c r="A30" s="102"/>
    </row>
    <row r="31" spans="1:1" ht="15.75" x14ac:dyDescent="0.25">
      <c r="A31" s="178" t="s">
        <v>383</v>
      </c>
    </row>
    <row r="32" spans="1:1" s="19" customFormat="1" x14ac:dyDescent="0.25">
      <c r="A32" s="102"/>
    </row>
    <row r="33" spans="1:1" s="19" customFormat="1" x14ac:dyDescent="0.25">
      <c r="A33" s="179" t="s">
        <v>374</v>
      </c>
    </row>
    <row r="34" spans="1:1" s="19" customFormat="1" x14ac:dyDescent="0.25">
      <c r="A34" s="180" t="s">
        <v>375</v>
      </c>
    </row>
    <row r="35" spans="1:1" s="19" customFormat="1" x14ac:dyDescent="0.25">
      <c r="A35" s="180" t="s">
        <v>376</v>
      </c>
    </row>
    <row r="36" spans="1:1" s="19" customFormat="1" x14ac:dyDescent="0.25">
      <c r="A36" s="180" t="s">
        <v>377</v>
      </c>
    </row>
    <row r="37" spans="1:1" s="19" customFormat="1" x14ac:dyDescent="0.25">
      <c r="A37" s="180" t="s">
        <v>378</v>
      </c>
    </row>
    <row r="38" spans="1:1" s="19" customFormat="1" x14ac:dyDescent="0.25">
      <c r="A38" s="179" t="s">
        <v>373</v>
      </c>
    </row>
    <row r="39" spans="1:1" s="19" customFormat="1" x14ac:dyDescent="0.25">
      <c r="A39" s="102"/>
    </row>
    <row r="40" spans="1:1" s="19" customFormat="1" x14ac:dyDescent="0.25">
      <c r="A40" s="102" t="s">
        <v>379</v>
      </c>
    </row>
    <row r="41" spans="1:1" s="19" customFormat="1" x14ac:dyDescent="0.25">
      <c r="A41" s="102" t="s">
        <v>380</v>
      </c>
    </row>
    <row r="42" spans="1:1" s="19" customFormat="1" x14ac:dyDescent="0.25">
      <c r="A42" s="102"/>
    </row>
    <row r="43" spans="1:1" x14ac:dyDescent="0.25">
      <c r="A43" s="45"/>
    </row>
    <row r="44" spans="1:1" ht="18" x14ac:dyDescent="0.25">
      <c r="A44" s="176" t="s">
        <v>237</v>
      </c>
    </row>
    <row r="45" spans="1:1" s="19" customFormat="1" ht="15.75" x14ac:dyDescent="0.25">
      <c r="A45" s="104" t="s">
        <v>367</v>
      </c>
    </row>
    <row r="46" spans="1:1" s="19" customFormat="1" ht="15.75" x14ac:dyDescent="0.25">
      <c r="A46" s="103" t="s">
        <v>226</v>
      </c>
    </row>
    <row r="47" spans="1:1" ht="30" x14ac:dyDescent="0.25">
      <c r="A47" s="102" t="s">
        <v>314</v>
      </c>
    </row>
    <row r="48" spans="1:1" s="19" customFormat="1" x14ac:dyDescent="0.25">
      <c r="A48" s="102" t="s">
        <v>241</v>
      </c>
    </row>
    <row r="49" spans="1:1" s="19" customFormat="1" ht="30" x14ac:dyDescent="0.25">
      <c r="A49" s="102" t="s">
        <v>242</v>
      </c>
    </row>
    <row r="50" spans="1:1" s="19" customFormat="1" x14ac:dyDescent="0.25">
      <c r="A50" s="102" t="s">
        <v>315</v>
      </c>
    </row>
    <row r="51" spans="1:1" s="19" customFormat="1" x14ac:dyDescent="0.25">
      <c r="A51" s="102"/>
    </row>
    <row r="52" spans="1:1" s="19" customFormat="1" ht="15.75" x14ac:dyDescent="0.25">
      <c r="A52" s="103" t="s">
        <v>280</v>
      </c>
    </row>
    <row r="53" spans="1:1" x14ac:dyDescent="0.25">
      <c r="A53" s="102" t="s">
        <v>335</v>
      </c>
    </row>
    <row r="54" spans="1:1" s="19" customFormat="1" ht="30" x14ac:dyDescent="0.25">
      <c r="A54" s="102" t="s">
        <v>336</v>
      </c>
    </row>
    <row r="55" spans="1:1" x14ac:dyDescent="0.25">
      <c r="A55" s="102" t="s">
        <v>243</v>
      </c>
    </row>
    <row r="56" spans="1:1" ht="30" x14ac:dyDescent="0.25">
      <c r="A56" s="102" t="s">
        <v>350</v>
      </c>
    </row>
    <row r="57" spans="1:1" s="19" customFormat="1" x14ac:dyDescent="0.25">
      <c r="A57" s="102" t="s">
        <v>244</v>
      </c>
    </row>
    <row r="58" spans="1:1" s="19" customFormat="1" ht="30" customHeight="1" x14ac:dyDescent="0.25">
      <c r="A58" s="102" t="s">
        <v>337</v>
      </c>
    </row>
    <row r="59" spans="1:1" s="19" customFormat="1" ht="45" x14ac:dyDescent="0.25">
      <c r="A59" s="102" t="s">
        <v>341</v>
      </c>
    </row>
    <row r="60" spans="1:1" s="19" customFormat="1" x14ac:dyDescent="0.25">
      <c r="A60" s="102" t="s">
        <v>245</v>
      </c>
    </row>
    <row r="61" spans="1:1" s="19" customFormat="1" x14ac:dyDescent="0.25">
      <c r="A61" s="102" t="s">
        <v>353</v>
      </c>
    </row>
    <row r="62" spans="1:1" s="19" customFormat="1" ht="45" x14ac:dyDescent="0.25">
      <c r="A62" s="171" t="s">
        <v>334</v>
      </c>
    </row>
    <row r="63" spans="1:1" s="19" customFormat="1" x14ac:dyDescent="0.25">
      <c r="A63" s="171" t="s">
        <v>322</v>
      </c>
    </row>
    <row r="64" spans="1:1" s="19" customFormat="1" x14ac:dyDescent="0.25">
      <c r="A64" s="102"/>
    </row>
    <row r="65" spans="1:1" s="19" customFormat="1" ht="15.75" x14ac:dyDescent="0.25">
      <c r="A65" s="103" t="s">
        <v>281</v>
      </c>
    </row>
    <row r="66" spans="1:1" s="19" customFormat="1" x14ac:dyDescent="0.25">
      <c r="A66" s="171" t="s">
        <v>352</v>
      </c>
    </row>
    <row r="67" spans="1:1" s="19" customFormat="1" ht="45" x14ac:dyDescent="0.25">
      <c r="A67" s="102" t="s">
        <v>246</v>
      </c>
    </row>
    <row r="68" spans="1:1" s="19" customFormat="1" x14ac:dyDescent="0.25">
      <c r="A68" s="102"/>
    </row>
    <row r="69" spans="1:1" s="19" customFormat="1" ht="15.75" x14ac:dyDescent="0.25">
      <c r="A69" s="103" t="s">
        <v>282</v>
      </c>
    </row>
    <row r="70" spans="1:1" ht="45" x14ac:dyDescent="0.25">
      <c r="A70" s="102" t="s">
        <v>342</v>
      </c>
    </row>
    <row r="71" spans="1:1" x14ac:dyDescent="0.25">
      <c r="A71" s="102" t="s">
        <v>247</v>
      </c>
    </row>
    <row r="72" spans="1:1" s="19" customFormat="1" x14ac:dyDescent="0.25">
      <c r="A72" s="102" t="s">
        <v>340</v>
      </c>
    </row>
    <row r="73" spans="1:1" s="19" customFormat="1" x14ac:dyDescent="0.25">
      <c r="A73" s="102"/>
    </row>
    <row r="74" spans="1:1" s="19" customFormat="1" ht="15.75" x14ac:dyDescent="0.25">
      <c r="A74" s="103" t="s">
        <v>283</v>
      </c>
    </row>
    <row r="75" spans="1:1" s="19" customFormat="1" x14ac:dyDescent="0.25">
      <c r="A75" s="102" t="s">
        <v>338</v>
      </c>
    </row>
    <row r="76" spans="1:1" s="19" customFormat="1" ht="30" x14ac:dyDescent="0.25">
      <c r="A76" s="102" t="s">
        <v>343</v>
      </c>
    </row>
    <row r="77" spans="1:1" s="19" customFormat="1" ht="45" x14ac:dyDescent="0.25">
      <c r="A77" s="102" t="s">
        <v>341</v>
      </c>
    </row>
    <row r="78" spans="1:1" s="19" customFormat="1" x14ac:dyDescent="0.25">
      <c r="A78" s="102"/>
    </row>
    <row r="79" spans="1:1" s="19" customFormat="1" ht="15.75" x14ac:dyDescent="0.25">
      <c r="A79" s="103" t="s">
        <v>229</v>
      </c>
    </row>
    <row r="80" spans="1:1" s="19" customFormat="1" x14ac:dyDescent="0.25">
      <c r="A80" s="102" t="s">
        <v>338</v>
      </c>
    </row>
    <row r="81" spans="1:1" s="19" customFormat="1" ht="30" x14ac:dyDescent="0.25">
      <c r="A81" s="102" t="s">
        <v>344</v>
      </c>
    </row>
    <row r="82" spans="1:1" x14ac:dyDescent="0.25">
      <c r="A82" s="102" t="s">
        <v>248</v>
      </c>
    </row>
    <row r="83" spans="1:1" s="19" customFormat="1" ht="30" x14ac:dyDescent="0.25">
      <c r="A83" s="102" t="s">
        <v>343</v>
      </c>
    </row>
    <row r="84" spans="1:1" s="19" customFormat="1" ht="45" x14ac:dyDescent="0.25">
      <c r="A84" s="102" t="s">
        <v>341</v>
      </c>
    </row>
    <row r="85" spans="1:1" s="19" customFormat="1" x14ac:dyDescent="0.25">
      <c r="A85" s="102"/>
    </row>
    <row r="86" spans="1:1" s="19" customFormat="1" ht="15.75" x14ac:dyDescent="0.25">
      <c r="A86" s="103" t="s">
        <v>228</v>
      </c>
    </row>
    <row r="87" spans="1:1" s="19" customFormat="1" x14ac:dyDescent="0.25">
      <c r="A87" s="102" t="s">
        <v>249</v>
      </c>
    </row>
    <row r="88" spans="1:1" ht="30" x14ac:dyDescent="0.25">
      <c r="A88" s="102" t="s">
        <v>250</v>
      </c>
    </row>
    <row r="89" spans="1:1" s="19" customFormat="1" x14ac:dyDescent="0.25">
      <c r="A89" s="102" t="s">
        <v>251</v>
      </c>
    </row>
    <row r="90" spans="1:1" s="19" customFormat="1" x14ac:dyDescent="0.25">
      <c r="A90" s="102" t="s">
        <v>345</v>
      </c>
    </row>
    <row r="91" spans="1:1" x14ac:dyDescent="0.25">
      <c r="A91" s="102" t="s">
        <v>254</v>
      </c>
    </row>
    <row r="92" spans="1:1" x14ac:dyDescent="0.25">
      <c r="A92" s="102"/>
    </row>
    <row r="93" spans="1:1" ht="15.75" x14ac:dyDescent="0.25">
      <c r="A93" s="103" t="s">
        <v>292</v>
      </c>
    </row>
    <row r="94" spans="1:1" ht="30" x14ac:dyDescent="0.25">
      <c r="A94" s="102" t="s">
        <v>339</v>
      </c>
    </row>
    <row r="95" spans="1:1" s="19" customFormat="1" x14ac:dyDescent="0.25">
      <c r="A95" s="102" t="s">
        <v>245</v>
      </c>
    </row>
    <row r="96" spans="1:1" s="19" customFormat="1" x14ac:dyDescent="0.25">
      <c r="A96" s="102"/>
    </row>
    <row r="97" spans="1:1" ht="15.75" x14ac:dyDescent="0.25">
      <c r="A97" s="103" t="s">
        <v>227</v>
      </c>
    </row>
    <row r="98" spans="1:1" s="19" customFormat="1" ht="45" customHeight="1" x14ac:dyDescent="0.25">
      <c r="A98" s="102" t="s">
        <v>287</v>
      </c>
    </row>
    <row r="99" spans="1:1" s="19" customFormat="1" x14ac:dyDescent="0.25">
      <c r="A99" s="102" t="s">
        <v>252</v>
      </c>
    </row>
    <row r="100" spans="1:1" ht="30" x14ac:dyDescent="0.25">
      <c r="A100" s="102" t="s">
        <v>286</v>
      </c>
    </row>
    <row r="101" spans="1:1" x14ac:dyDescent="0.25">
      <c r="A101" s="45"/>
    </row>
    <row r="103" spans="1:1" x14ac:dyDescent="0.25">
      <c r="A103" s="45"/>
    </row>
    <row r="104" spans="1:1" x14ac:dyDescent="0.25">
      <c r="A104" s="45"/>
    </row>
  </sheetData>
  <sheetProtection algorithmName="SHA-512" hashValue="jPx2A5/kLYyBx9BMBniPsq7V8lBZ3jdlLVEQtAUAtX0Czw7PLZzHGv8LLxAMSHW2kpxbL3QqRJ95wUFfL0IYHA==" saltValue="42sasSWLH8MkiOCo8+kuKw==" spinCount="100000" sheet="1" objects="1" scenarios="1"/>
  <pageMargins left="0.7" right="0.7" top="0.78740157499999996" bottom="0.78740157499999996" header="0.3" footer="0.3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sqref="A1:G1"/>
    </sheetView>
  </sheetViews>
  <sheetFormatPr defaultRowHeight="15" x14ac:dyDescent="0.25"/>
  <sheetData>
    <row r="1" spans="1:8" ht="18" x14ac:dyDescent="0.25">
      <c r="A1" s="183" t="s">
        <v>266</v>
      </c>
      <c r="B1" s="183"/>
      <c r="C1" s="183"/>
      <c r="D1" s="183"/>
      <c r="E1" s="183"/>
      <c r="F1" s="183"/>
      <c r="G1" s="183"/>
    </row>
    <row r="2" spans="1:8" x14ac:dyDescent="0.25">
      <c r="A2" s="19"/>
      <c r="B2" s="19"/>
      <c r="C2" s="19"/>
      <c r="D2" s="19"/>
      <c r="E2" s="19"/>
      <c r="F2" s="19"/>
      <c r="G2" s="141"/>
    </row>
    <row r="3" spans="1:8" ht="18" x14ac:dyDescent="0.25">
      <c r="A3" s="105" t="s">
        <v>273</v>
      </c>
      <c r="B3" s="106"/>
      <c r="C3" s="106"/>
      <c r="D3" s="106"/>
      <c r="E3" s="106"/>
      <c r="F3" s="106"/>
      <c r="G3" s="106"/>
      <c r="H3" s="107"/>
    </row>
    <row r="4" spans="1:8" s="19" customFormat="1" ht="18" x14ac:dyDescent="0.25">
      <c r="A4" s="105" t="s">
        <v>318</v>
      </c>
      <c r="B4" s="106"/>
      <c r="C4" s="106"/>
      <c r="D4" s="106"/>
      <c r="E4" s="106"/>
      <c r="F4" s="106"/>
      <c r="G4" s="106"/>
      <c r="H4" s="107"/>
    </row>
    <row r="5" spans="1:8" s="19" customFormat="1" ht="18" x14ac:dyDescent="0.25">
      <c r="A5" s="105"/>
      <c r="B5" s="106"/>
      <c r="C5" s="106"/>
      <c r="D5" s="106"/>
      <c r="E5" s="106"/>
      <c r="F5" s="106"/>
      <c r="G5" s="106"/>
      <c r="H5" s="107"/>
    </row>
    <row r="6" spans="1:8" x14ac:dyDescent="0.25">
      <c r="A6" s="19"/>
      <c r="B6" s="19"/>
      <c r="C6" s="19"/>
      <c r="D6" s="19"/>
      <c r="E6" s="19"/>
      <c r="F6" s="108"/>
      <c r="G6" s="108"/>
      <c r="H6" s="109"/>
    </row>
    <row r="7" spans="1:8" x14ac:dyDescent="0.25">
      <c r="A7" s="110" t="s">
        <v>267</v>
      </c>
      <c r="B7" s="111"/>
      <c r="C7" s="111"/>
      <c r="D7" s="112"/>
      <c r="E7" s="113"/>
      <c r="F7" s="113"/>
      <c r="G7" s="114" t="s">
        <v>255</v>
      </c>
      <c r="H7" s="115" t="s">
        <v>256</v>
      </c>
    </row>
    <row r="8" spans="1:8" x14ac:dyDescent="0.25">
      <c r="A8" s="116" t="s">
        <v>257</v>
      </c>
      <c r="B8" s="117" t="s">
        <v>268</v>
      </c>
      <c r="C8" s="117"/>
      <c r="D8" s="117"/>
      <c r="E8" s="117"/>
      <c r="F8" s="118"/>
      <c r="G8" s="119">
        <v>1</v>
      </c>
      <c r="H8" s="120">
        <f>'01 Regály pojízdné'!P48</f>
        <v>0</v>
      </c>
    </row>
    <row r="9" spans="1:8" x14ac:dyDescent="0.25">
      <c r="A9" s="116" t="s">
        <v>258</v>
      </c>
      <c r="B9" s="117" t="s">
        <v>269</v>
      </c>
      <c r="C9" s="117"/>
      <c r="D9" s="117"/>
      <c r="E9" s="117"/>
      <c r="F9" s="118"/>
      <c r="G9" s="119">
        <v>1</v>
      </c>
      <c r="H9" s="120">
        <f>'02 Regály policové'!K44</f>
        <v>0</v>
      </c>
    </row>
    <row r="10" spans="1:8" x14ac:dyDescent="0.25">
      <c r="A10" s="116" t="s">
        <v>259</v>
      </c>
      <c r="B10" s="117" t="s">
        <v>270</v>
      </c>
      <c r="C10" s="117"/>
      <c r="D10" s="117"/>
      <c r="E10" s="117"/>
      <c r="F10" s="118"/>
      <c r="G10" s="119">
        <v>1</v>
      </c>
      <c r="H10" s="120">
        <f>'03 Výsuvné rošty+dr. přepážky'!L16</f>
        <v>0</v>
      </c>
    </row>
    <row r="11" spans="1:8" x14ac:dyDescent="0.25">
      <c r="A11" s="116" t="s">
        <v>260</v>
      </c>
      <c r="B11" s="117" t="s">
        <v>271</v>
      </c>
      <c r="C11" s="117"/>
      <c r="D11" s="117"/>
      <c r="E11" s="117"/>
      <c r="F11" s="118"/>
      <c r="G11" s="119">
        <v>1</v>
      </c>
      <c r="H11" s="120">
        <f>'04 Lískovnice+rošty nástěnné aj'!K44</f>
        <v>0</v>
      </c>
    </row>
    <row r="12" spans="1:8" x14ac:dyDescent="0.25">
      <c r="A12" s="116" t="s">
        <v>261</v>
      </c>
      <c r="B12" s="117" t="s">
        <v>272</v>
      </c>
      <c r="C12" s="117"/>
      <c r="D12" s="117"/>
      <c r="E12" s="117"/>
      <c r="F12" s="118"/>
      <c r="G12" s="119">
        <v>1</v>
      </c>
      <c r="H12" s="120">
        <f>'05 Podložky pojízdné'!J74</f>
        <v>0</v>
      </c>
    </row>
    <row r="13" spans="1:8" ht="15.75" x14ac:dyDescent="0.25">
      <c r="A13" s="181" t="s">
        <v>316</v>
      </c>
      <c r="B13" s="182"/>
      <c r="C13" s="182"/>
      <c r="D13" s="182"/>
      <c r="E13" s="121"/>
      <c r="F13" s="122"/>
      <c r="G13" s="123"/>
      <c r="H13" s="124">
        <f>SUM(H8:H12)</f>
        <v>0</v>
      </c>
    </row>
    <row r="14" spans="1:8" ht="15.75" thickBot="1" x14ac:dyDescent="0.3">
      <c r="A14" s="19"/>
      <c r="B14" s="19"/>
      <c r="C14" s="19"/>
      <c r="D14" s="19"/>
      <c r="E14" s="19"/>
      <c r="F14" s="108"/>
      <c r="G14" s="108"/>
      <c r="H14" s="125"/>
    </row>
    <row r="15" spans="1:8" x14ac:dyDescent="0.25">
      <c r="A15" s="126" t="s">
        <v>262</v>
      </c>
      <c r="B15" s="127"/>
      <c r="C15" s="127"/>
      <c r="D15" s="127"/>
      <c r="E15" s="127"/>
      <c r="F15" s="128"/>
      <c r="G15" s="129"/>
      <c r="H15" s="130" t="s">
        <v>256</v>
      </c>
    </row>
    <row r="16" spans="1:8" x14ac:dyDescent="0.25">
      <c r="A16" s="131" t="s">
        <v>263</v>
      </c>
      <c r="B16" s="131"/>
      <c r="C16" s="131"/>
      <c r="D16" s="131">
        <v>21</v>
      </c>
      <c r="E16" s="131" t="s">
        <v>264</v>
      </c>
      <c r="F16" s="132"/>
      <c r="G16" s="133"/>
      <c r="H16" s="134">
        <f>H13</f>
        <v>0</v>
      </c>
    </row>
    <row r="17" spans="1:8" ht="15.75" thickBot="1" x14ac:dyDescent="0.3">
      <c r="A17" s="135" t="s">
        <v>265</v>
      </c>
      <c r="B17" s="135"/>
      <c r="C17" s="135"/>
      <c r="D17" s="135">
        <v>21</v>
      </c>
      <c r="E17" s="135" t="s">
        <v>264</v>
      </c>
      <c r="F17" s="136"/>
      <c r="G17" s="133"/>
      <c r="H17" s="134">
        <f>H16*(D17/100)</f>
        <v>0</v>
      </c>
    </row>
    <row r="18" spans="1:8" ht="16.5" thickBot="1" x14ac:dyDescent="0.3">
      <c r="A18" s="137" t="s">
        <v>317</v>
      </c>
      <c r="B18" s="138"/>
      <c r="C18" s="138"/>
      <c r="D18" s="138"/>
      <c r="E18" s="138"/>
      <c r="F18" s="138"/>
      <c r="G18" s="139"/>
      <c r="H18" s="140">
        <f>SUM(H16:H17)</f>
        <v>0</v>
      </c>
    </row>
    <row r="21" spans="1:8" ht="15.75" x14ac:dyDescent="0.25">
      <c r="A21" s="169" t="s">
        <v>278</v>
      </c>
    </row>
    <row r="22" spans="1:8" x14ac:dyDescent="0.25">
      <c r="A22" t="s">
        <v>276</v>
      </c>
    </row>
    <row r="23" spans="1:8" x14ac:dyDescent="0.25">
      <c r="A23" t="s">
        <v>277</v>
      </c>
    </row>
    <row r="24" spans="1:8" x14ac:dyDescent="0.25">
      <c r="A24" t="s">
        <v>279</v>
      </c>
    </row>
  </sheetData>
  <sheetProtection algorithmName="SHA-512" hashValue="TeVDNKIW08uT5hOAht+bq45mgE2Iv5F8wIy8AFssCMjF+sAOUMPL193GWWHNfk/jZus/PIkq0fOhXHX3cWYGGA==" saltValue="EbTLfHmMSDljq9FvMT90YQ==" spinCount="100000" sheet="1" objects="1" scenarios="1"/>
  <mergeCells count="2">
    <mergeCell ref="A13:D13"/>
    <mergeCell ref="A1:G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8"/>
  <sheetViews>
    <sheetView zoomScale="85" zoomScaleNormal="85" workbookViewId="0">
      <pane ySplit="1" topLeftCell="A2" activePane="bottomLeft" state="frozen"/>
      <selection pane="bottomLeft"/>
    </sheetView>
  </sheetViews>
  <sheetFormatPr defaultRowHeight="15" x14ac:dyDescent="0.25"/>
  <cols>
    <col min="1" max="1" width="9.85546875" style="34" customWidth="1"/>
    <col min="2" max="2" width="14.28515625" style="34" customWidth="1"/>
    <col min="3" max="3" width="13.7109375" style="34" customWidth="1"/>
    <col min="4" max="4" width="8.85546875" style="34" customWidth="1"/>
    <col min="5" max="5" width="9.28515625" style="34" customWidth="1"/>
    <col min="6" max="6" width="8.28515625" style="34" customWidth="1"/>
    <col min="7" max="7" width="8" style="34" customWidth="1"/>
    <col min="8" max="11" width="11.28515625" style="34" customWidth="1"/>
    <col min="12" max="12" width="27" style="34" customWidth="1"/>
    <col min="13" max="13" width="5.140625" style="34" customWidth="1"/>
    <col min="14" max="14" width="9.85546875" style="34" customWidth="1"/>
    <col min="15" max="17" width="13.7109375" style="34" customWidth="1"/>
    <col min="18" max="16384" width="9.140625" style="34"/>
  </cols>
  <sheetData>
    <row r="1" spans="1:17" ht="81.75" customHeight="1" thickBot="1" x14ac:dyDescent="0.3">
      <c r="A1" s="58" t="s">
        <v>45</v>
      </c>
      <c r="B1" s="88" t="s">
        <v>47</v>
      </c>
      <c r="C1" s="58" t="s">
        <v>46</v>
      </c>
      <c r="D1" s="57" t="s">
        <v>48</v>
      </c>
      <c r="E1" s="57" t="s">
        <v>51</v>
      </c>
      <c r="F1" s="58" t="s">
        <v>88</v>
      </c>
      <c r="G1" s="57" t="s">
        <v>40</v>
      </c>
      <c r="H1" s="59" t="s">
        <v>75</v>
      </c>
      <c r="I1" s="59" t="s">
        <v>76</v>
      </c>
      <c r="J1" s="60" t="s">
        <v>80</v>
      </c>
      <c r="K1" s="60" t="s">
        <v>78</v>
      </c>
      <c r="L1" s="60" t="s">
        <v>43</v>
      </c>
      <c r="M1" s="57" t="s">
        <v>53</v>
      </c>
      <c r="N1" s="59" t="s">
        <v>54</v>
      </c>
      <c r="O1" s="60" t="s">
        <v>83</v>
      </c>
      <c r="P1" s="60" t="s">
        <v>55</v>
      </c>
      <c r="Q1" s="60" t="s">
        <v>274</v>
      </c>
    </row>
    <row r="2" spans="1:17" ht="82.5" customHeight="1" x14ac:dyDescent="0.25">
      <c r="A2" s="46" t="s">
        <v>0</v>
      </c>
      <c r="B2" s="72" t="s">
        <v>44</v>
      </c>
      <c r="C2" s="37" t="s">
        <v>2</v>
      </c>
      <c r="D2" s="38" t="s">
        <v>49</v>
      </c>
      <c r="E2" s="37" t="s">
        <v>50</v>
      </c>
      <c r="F2" s="39" t="s">
        <v>89</v>
      </c>
      <c r="G2" s="39" t="s">
        <v>52</v>
      </c>
      <c r="H2" s="36">
        <v>0</v>
      </c>
      <c r="I2" s="39">
        <v>0</v>
      </c>
      <c r="J2" s="37">
        <v>0</v>
      </c>
      <c r="K2" s="36">
        <v>0</v>
      </c>
      <c r="L2" s="40" t="s">
        <v>72</v>
      </c>
      <c r="M2" s="39" t="s">
        <v>56</v>
      </c>
      <c r="N2" s="143">
        <v>1</v>
      </c>
      <c r="O2" s="168"/>
      <c r="P2" s="143">
        <f t="shared" ref="P2:P6" si="0">O2*N2</f>
        <v>0</v>
      </c>
      <c r="Q2" s="143">
        <f>P2*1.21</f>
        <v>0</v>
      </c>
    </row>
    <row r="3" spans="1:17" ht="90" customHeight="1" x14ac:dyDescent="0.25">
      <c r="A3" s="86"/>
      <c r="B3" s="72" t="s">
        <v>58</v>
      </c>
      <c r="C3" s="41" t="s">
        <v>3</v>
      </c>
      <c r="D3" s="41">
        <v>1</v>
      </c>
      <c r="E3" s="41"/>
      <c r="F3" s="41"/>
      <c r="G3" s="41" t="s">
        <v>52</v>
      </c>
      <c r="H3" s="42" t="s">
        <v>65</v>
      </c>
      <c r="I3" s="43" t="s">
        <v>65</v>
      </c>
      <c r="J3" s="43" t="s">
        <v>65</v>
      </c>
      <c r="K3" s="42" t="s">
        <v>65</v>
      </c>
      <c r="L3" s="44" t="s">
        <v>59</v>
      </c>
      <c r="M3" s="41" t="s">
        <v>56</v>
      </c>
      <c r="N3" s="143">
        <v>1</v>
      </c>
      <c r="O3" s="168"/>
      <c r="P3" s="143">
        <f t="shared" si="0"/>
        <v>0</v>
      </c>
      <c r="Q3" s="143">
        <f t="shared" ref="Q3:Q6" si="1">P3*1.21</f>
        <v>0</v>
      </c>
    </row>
    <row r="4" spans="1:17" ht="90" customHeight="1" x14ac:dyDescent="0.25">
      <c r="A4" s="86"/>
      <c r="B4" s="72" t="s">
        <v>60</v>
      </c>
      <c r="C4" s="41" t="s">
        <v>4</v>
      </c>
      <c r="D4" s="41" t="s">
        <v>61</v>
      </c>
      <c r="E4" s="41" t="s">
        <v>64</v>
      </c>
      <c r="F4" s="41" t="s">
        <v>82</v>
      </c>
      <c r="G4" s="41" t="s">
        <v>63</v>
      </c>
      <c r="H4" s="42" t="s">
        <v>65</v>
      </c>
      <c r="I4" s="43" t="s">
        <v>65</v>
      </c>
      <c r="J4" s="43" t="s">
        <v>65</v>
      </c>
      <c r="K4" s="42" t="s">
        <v>65</v>
      </c>
      <c r="L4" s="40" t="s">
        <v>66</v>
      </c>
      <c r="M4" s="41" t="s">
        <v>56</v>
      </c>
      <c r="N4" s="143">
        <v>1</v>
      </c>
      <c r="O4" s="168"/>
      <c r="P4" s="143">
        <f t="shared" si="0"/>
        <v>0</v>
      </c>
      <c r="Q4" s="143">
        <f t="shared" si="1"/>
        <v>0</v>
      </c>
    </row>
    <row r="5" spans="1:17" ht="98.25" customHeight="1" x14ac:dyDescent="0.25">
      <c r="A5" s="86"/>
      <c r="B5" s="72" t="s">
        <v>70</v>
      </c>
      <c r="C5" s="41" t="s">
        <v>5</v>
      </c>
      <c r="D5" s="41" t="s">
        <v>49</v>
      </c>
      <c r="E5" s="41" t="s">
        <v>68</v>
      </c>
      <c r="F5" s="41" t="s">
        <v>85</v>
      </c>
      <c r="G5" s="41" t="s">
        <v>52</v>
      </c>
      <c r="H5" s="41" t="s">
        <v>57</v>
      </c>
      <c r="I5" s="41" t="s">
        <v>57</v>
      </c>
      <c r="J5" s="43" t="s">
        <v>65</v>
      </c>
      <c r="K5" s="42" t="s">
        <v>65</v>
      </c>
      <c r="L5" s="40" t="s">
        <v>69</v>
      </c>
      <c r="M5" s="41" t="s">
        <v>56</v>
      </c>
      <c r="N5" s="143">
        <v>1</v>
      </c>
      <c r="O5" s="168"/>
      <c r="P5" s="143">
        <f t="shared" si="0"/>
        <v>0</v>
      </c>
      <c r="Q5" s="143">
        <f t="shared" si="1"/>
        <v>0</v>
      </c>
    </row>
    <row r="6" spans="1:17" ht="90" customHeight="1" x14ac:dyDescent="0.25">
      <c r="A6" s="86"/>
      <c r="B6" s="72" t="s">
        <v>67</v>
      </c>
      <c r="C6" s="41" t="s">
        <v>5</v>
      </c>
      <c r="D6" s="41">
        <v>2</v>
      </c>
      <c r="E6" s="41" t="s">
        <v>68</v>
      </c>
      <c r="F6" s="41" t="s">
        <v>90</v>
      </c>
      <c r="G6" s="41" t="s">
        <v>52</v>
      </c>
      <c r="H6" s="42" t="s">
        <v>65</v>
      </c>
      <c r="I6" s="42" t="s">
        <v>65</v>
      </c>
      <c r="J6" s="43" t="s">
        <v>65</v>
      </c>
      <c r="K6" s="42" t="s">
        <v>65</v>
      </c>
      <c r="L6" s="40" t="s">
        <v>71</v>
      </c>
      <c r="M6" s="41" t="s">
        <v>56</v>
      </c>
      <c r="N6" s="143">
        <v>2</v>
      </c>
      <c r="O6" s="168"/>
      <c r="P6" s="143">
        <f t="shared" si="0"/>
        <v>0</v>
      </c>
      <c r="Q6" s="143">
        <f t="shared" si="1"/>
        <v>0</v>
      </c>
    </row>
    <row r="7" spans="1:17" x14ac:dyDescent="0.25">
      <c r="A7" s="86"/>
      <c r="B7" s="61"/>
      <c r="C7" s="149"/>
      <c r="D7" s="86"/>
      <c r="E7" s="61"/>
      <c r="F7" s="86"/>
      <c r="G7" s="61"/>
      <c r="H7" s="85"/>
      <c r="I7" s="142"/>
      <c r="J7" s="87"/>
      <c r="K7" s="142"/>
      <c r="L7" s="150"/>
      <c r="M7" s="86"/>
      <c r="N7" s="145"/>
      <c r="O7" s="153"/>
      <c r="P7" s="145"/>
      <c r="Q7" s="148"/>
    </row>
    <row r="8" spans="1:17" ht="83.25" customHeight="1" x14ac:dyDescent="0.25">
      <c r="A8" s="46" t="s">
        <v>293</v>
      </c>
      <c r="B8" s="72" t="s">
        <v>44</v>
      </c>
      <c r="C8" s="42" t="s">
        <v>2</v>
      </c>
      <c r="D8" s="47" t="s">
        <v>49</v>
      </c>
      <c r="E8" s="42" t="s">
        <v>50</v>
      </c>
      <c r="F8" s="47" t="s">
        <v>89</v>
      </c>
      <c r="G8" s="47" t="s">
        <v>52</v>
      </c>
      <c r="H8" s="42" t="s">
        <v>65</v>
      </c>
      <c r="I8" s="47" t="s">
        <v>65</v>
      </c>
      <c r="J8" s="42" t="s">
        <v>65</v>
      </c>
      <c r="K8" s="42" t="s">
        <v>65</v>
      </c>
      <c r="L8" s="40" t="s">
        <v>72</v>
      </c>
      <c r="M8" s="47" t="s">
        <v>56</v>
      </c>
      <c r="N8" s="143">
        <v>1</v>
      </c>
      <c r="O8" s="168"/>
      <c r="P8" s="143">
        <f t="shared" ref="P8:P17" si="2">O8*N8</f>
        <v>0</v>
      </c>
      <c r="Q8" s="143">
        <f t="shared" ref="Q8:Q47" si="3">P8*1.21</f>
        <v>0</v>
      </c>
    </row>
    <row r="9" spans="1:17" ht="68.25" customHeight="1" x14ac:dyDescent="0.25">
      <c r="A9" s="86"/>
      <c r="B9" s="72" t="s">
        <v>73</v>
      </c>
      <c r="C9" s="42" t="s">
        <v>2</v>
      </c>
      <c r="D9" s="47" t="s">
        <v>49</v>
      </c>
      <c r="E9" s="42" t="s">
        <v>50</v>
      </c>
      <c r="F9" s="47" t="s">
        <v>89</v>
      </c>
      <c r="G9" s="47" t="s">
        <v>52</v>
      </c>
      <c r="H9" s="42" t="s">
        <v>65</v>
      </c>
      <c r="I9" s="47" t="s">
        <v>65</v>
      </c>
      <c r="J9" s="42" t="s">
        <v>65</v>
      </c>
      <c r="K9" s="42" t="s">
        <v>65</v>
      </c>
      <c r="L9" s="40" t="s">
        <v>71</v>
      </c>
      <c r="M9" s="47" t="s">
        <v>56</v>
      </c>
      <c r="N9" s="143">
        <v>2</v>
      </c>
      <c r="O9" s="168"/>
      <c r="P9" s="143">
        <f t="shared" si="2"/>
        <v>0</v>
      </c>
      <c r="Q9" s="143">
        <f t="shared" si="3"/>
        <v>0</v>
      </c>
    </row>
    <row r="10" spans="1:17" ht="104.25" customHeight="1" x14ac:dyDescent="0.25">
      <c r="A10" s="86"/>
      <c r="B10" s="72" t="s">
        <v>74</v>
      </c>
      <c r="C10" s="47" t="s">
        <v>3</v>
      </c>
      <c r="D10" s="47" t="s">
        <v>49</v>
      </c>
      <c r="E10" s="47"/>
      <c r="F10" s="47"/>
      <c r="G10" s="41" t="s">
        <v>52</v>
      </c>
      <c r="H10" s="42" t="s">
        <v>65</v>
      </c>
      <c r="I10" s="42" t="s">
        <v>65</v>
      </c>
      <c r="J10" s="47" t="s">
        <v>65</v>
      </c>
      <c r="K10" s="47" t="s">
        <v>79</v>
      </c>
      <c r="L10" s="44" t="s">
        <v>77</v>
      </c>
      <c r="M10" s="47" t="s">
        <v>56</v>
      </c>
      <c r="N10" s="143">
        <v>1</v>
      </c>
      <c r="O10" s="168"/>
      <c r="P10" s="143">
        <f t="shared" si="2"/>
        <v>0</v>
      </c>
      <c r="Q10" s="143">
        <f t="shared" si="3"/>
        <v>0</v>
      </c>
    </row>
    <row r="11" spans="1:17" ht="120.75" customHeight="1" x14ac:dyDescent="0.25">
      <c r="A11" s="86"/>
      <c r="B11" s="72" t="s">
        <v>74</v>
      </c>
      <c r="C11" s="47" t="s">
        <v>3</v>
      </c>
      <c r="D11" s="47" t="s">
        <v>49</v>
      </c>
      <c r="E11" s="47"/>
      <c r="F11" s="47"/>
      <c r="G11" s="41" t="s">
        <v>52</v>
      </c>
      <c r="H11" s="42" t="s">
        <v>65</v>
      </c>
      <c r="I11" s="47" t="s">
        <v>65</v>
      </c>
      <c r="J11" s="47" t="s">
        <v>61</v>
      </c>
      <c r="K11" s="47" t="s">
        <v>82</v>
      </c>
      <c r="L11" s="44" t="s">
        <v>81</v>
      </c>
      <c r="M11" s="47" t="s">
        <v>56</v>
      </c>
      <c r="N11" s="143">
        <v>1</v>
      </c>
      <c r="O11" s="168"/>
      <c r="P11" s="143">
        <f t="shared" si="2"/>
        <v>0</v>
      </c>
      <c r="Q11" s="143">
        <f t="shared" si="3"/>
        <v>0</v>
      </c>
    </row>
    <row r="12" spans="1:17" ht="120.75" customHeight="1" x14ac:dyDescent="0.25">
      <c r="A12" s="86"/>
      <c r="B12" s="72" t="s">
        <v>70</v>
      </c>
      <c r="C12" s="47" t="s">
        <v>6</v>
      </c>
      <c r="D12" s="47" t="s">
        <v>49</v>
      </c>
      <c r="E12" s="47" t="s">
        <v>84</v>
      </c>
      <c r="F12" s="47" t="s">
        <v>61</v>
      </c>
      <c r="G12" s="47" t="s">
        <v>63</v>
      </c>
      <c r="H12" s="42" t="s">
        <v>65</v>
      </c>
      <c r="I12" s="42" t="s">
        <v>65</v>
      </c>
      <c r="J12" s="42" t="s">
        <v>65</v>
      </c>
      <c r="K12" s="47" t="s">
        <v>62</v>
      </c>
      <c r="L12" s="40" t="s">
        <v>234</v>
      </c>
      <c r="M12" s="47" t="s">
        <v>56</v>
      </c>
      <c r="N12" s="143">
        <v>1</v>
      </c>
      <c r="O12" s="168"/>
      <c r="P12" s="143">
        <f t="shared" si="2"/>
        <v>0</v>
      </c>
      <c r="Q12" s="143">
        <f t="shared" si="3"/>
        <v>0</v>
      </c>
    </row>
    <row r="13" spans="1:17" ht="135.75" customHeight="1" x14ac:dyDescent="0.25">
      <c r="A13" s="86"/>
      <c r="B13" s="72" t="s">
        <v>70</v>
      </c>
      <c r="C13" s="47" t="s">
        <v>6</v>
      </c>
      <c r="D13" s="47" t="s">
        <v>49</v>
      </c>
      <c r="E13" s="47" t="s">
        <v>84</v>
      </c>
      <c r="F13" s="47" t="s">
        <v>61</v>
      </c>
      <c r="G13" s="47" t="s">
        <v>63</v>
      </c>
      <c r="H13" s="42" t="s">
        <v>65</v>
      </c>
      <c r="I13" s="42" t="s">
        <v>65</v>
      </c>
      <c r="J13" s="47" t="s">
        <v>87</v>
      </c>
      <c r="K13" s="47" t="s">
        <v>86</v>
      </c>
      <c r="L13" s="40" t="s">
        <v>235</v>
      </c>
      <c r="M13" s="47" t="s">
        <v>56</v>
      </c>
      <c r="N13" s="143">
        <v>1</v>
      </c>
      <c r="O13" s="168"/>
      <c r="P13" s="143">
        <f t="shared" si="2"/>
        <v>0</v>
      </c>
      <c r="Q13" s="143">
        <f t="shared" si="3"/>
        <v>0</v>
      </c>
    </row>
    <row r="14" spans="1:17" ht="78.75" x14ac:dyDescent="0.25">
      <c r="A14" s="86"/>
      <c r="B14" s="72" t="s">
        <v>67</v>
      </c>
      <c r="C14" s="47" t="s">
        <v>5</v>
      </c>
      <c r="D14" s="47" t="s">
        <v>49</v>
      </c>
      <c r="E14" s="47" t="s">
        <v>68</v>
      </c>
      <c r="F14" s="47" t="s">
        <v>90</v>
      </c>
      <c r="G14" s="47" t="s">
        <v>52</v>
      </c>
      <c r="H14" s="42" t="s">
        <v>65</v>
      </c>
      <c r="I14" s="42" t="s">
        <v>65</v>
      </c>
      <c r="J14" s="42" t="s">
        <v>65</v>
      </c>
      <c r="K14" s="42" t="s">
        <v>65</v>
      </c>
      <c r="L14" s="40" t="s">
        <v>71</v>
      </c>
      <c r="M14" s="47" t="s">
        <v>56</v>
      </c>
      <c r="N14" s="143">
        <v>1</v>
      </c>
      <c r="O14" s="168"/>
      <c r="P14" s="143">
        <f t="shared" si="2"/>
        <v>0</v>
      </c>
      <c r="Q14" s="143">
        <f t="shared" si="3"/>
        <v>0</v>
      </c>
    </row>
    <row r="15" spans="1:17" ht="97.5" customHeight="1" x14ac:dyDescent="0.25">
      <c r="A15" s="86"/>
      <c r="B15" s="72" t="s">
        <v>70</v>
      </c>
      <c r="C15" s="47" t="s">
        <v>5</v>
      </c>
      <c r="D15" s="47">
        <v>2</v>
      </c>
      <c r="E15" s="47" t="s">
        <v>68</v>
      </c>
      <c r="F15" s="47" t="s">
        <v>85</v>
      </c>
      <c r="G15" s="47" t="s">
        <v>52</v>
      </c>
      <c r="H15" s="47" t="s">
        <v>57</v>
      </c>
      <c r="I15" s="47" t="s">
        <v>57</v>
      </c>
      <c r="J15" s="42" t="s">
        <v>65</v>
      </c>
      <c r="K15" s="42" t="s">
        <v>65</v>
      </c>
      <c r="L15" s="40" t="s">
        <v>69</v>
      </c>
      <c r="M15" s="47" t="s">
        <v>56</v>
      </c>
      <c r="N15" s="143">
        <v>2</v>
      </c>
      <c r="O15" s="168"/>
      <c r="P15" s="143">
        <f t="shared" si="2"/>
        <v>0</v>
      </c>
      <c r="Q15" s="143">
        <f t="shared" si="3"/>
        <v>0</v>
      </c>
    </row>
    <row r="16" spans="1:17" ht="96.75" customHeight="1" x14ac:dyDescent="0.25">
      <c r="A16" s="86"/>
      <c r="B16" s="72" t="s">
        <v>92</v>
      </c>
      <c r="C16" s="47" t="s">
        <v>4</v>
      </c>
      <c r="D16" s="47" t="s">
        <v>49</v>
      </c>
      <c r="E16" s="47" t="s">
        <v>91</v>
      </c>
      <c r="F16" s="47" t="s">
        <v>49</v>
      </c>
      <c r="G16" s="47" t="s">
        <v>52</v>
      </c>
      <c r="H16" s="42" t="s">
        <v>65</v>
      </c>
      <c r="I16" s="42" t="s">
        <v>65</v>
      </c>
      <c r="J16" s="42" t="s">
        <v>65</v>
      </c>
      <c r="K16" s="42" t="s">
        <v>65</v>
      </c>
      <c r="L16" s="40" t="s">
        <v>93</v>
      </c>
      <c r="M16" s="47" t="s">
        <v>56</v>
      </c>
      <c r="N16" s="143">
        <v>3</v>
      </c>
      <c r="O16" s="168"/>
      <c r="P16" s="143">
        <f t="shared" si="2"/>
        <v>0</v>
      </c>
      <c r="Q16" s="143">
        <f t="shared" si="3"/>
        <v>0</v>
      </c>
    </row>
    <row r="17" spans="1:17" ht="96.75" customHeight="1" x14ac:dyDescent="0.25">
      <c r="A17" s="86"/>
      <c r="B17" s="72" t="s">
        <v>323</v>
      </c>
      <c r="C17" s="47" t="s">
        <v>291</v>
      </c>
      <c r="D17" s="47"/>
      <c r="E17" s="47"/>
      <c r="F17" s="47"/>
      <c r="G17" s="47"/>
      <c r="H17" s="42"/>
      <c r="I17" s="42"/>
      <c r="J17" s="42"/>
      <c r="K17" s="42"/>
      <c r="L17" s="40" t="s">
        <v>328</v>
      </c>
      <c r="M17" s="47" t="s">
        <v>56</v>
      </c>
      <c r="N17" s="143">
        <v>1</v>
      </c>
      <c r="O17" s="168"/>
      <c r="P17" s="143">
        <f t="shared" si="2"/>
        <v>0</v>
      </c>
      <c r="Q17" s="143">
        <f t="shared" si="3"/>
        <v>0</v>
      </c>
    </row>
    <row r="18" spans="1:17" x14ac:dyDescent="0.25">
      <c r="A18" s="86"/>
      <c r="B18" s="89"/>
      <c r="C18" s="48"/>
      <c r="D18" s="48"/>
      <c r="E18" s="48"/>
      <c r="F18" s="48"/>
      <c r="G18" s="48"/>
      <c r="H18" s="49"/>
      <c r="I18" s="49"/>
      <c r="J18" s="49"/>
      <c r="K18" s="49"/>
      <c r="L18" s="50"/>
      <c r="M18" s="49"/>
      <c r="N18" s="145"/>
      <c r="O18" s="153"/>
      <c r="P18" s="145"/>
      <c r="Q18" s="148"/>
    </row>
    <row r="19" spans="1:17" ht="78.75" x14ac:dyDescent="0.25">
      <c r="A19" s="46" t="s">
        <v>94</v>
      </c>
      <c r="B19" s="72" t="s">
        <v>67</v>
      </c>
      <c r="C19" s="47" t="s">
        <v>5</v>
      </c>
      <c r="D19" s="47" t="s">
        <v>49</v>
      </c>
      <c r="E19" s="47" t="s">
        <v>68</v>
      </c>
      <c r="F19" s="47">
        <v>8</v>
      </c>
      <c r="G19" s="47" t="s">
        <v>95</v>
      </c>
      <c r="H19" s="42" t="s">
        <v>65</v>
      </c>
      <c r="I19" s="42" t="s">
        <v>65</v>
      </c>
      <c r="J19" s="42" t="s">
        <v>65</v>
      </c>
      <c r="K19" s="42" t="s">
        <v>65</v>
      </c>
      <c r="L19" s="40" t="s">
        <v>71</v>
      </c>
      <c r="M19" s="47" t="s">
        <v>56</v>
      </c>
      <c r="N19" s="143">
        <v>1</v>
      </c>
      <c r="O19" s="168"/>
      <c r="P19" s="143">
        <f t="shared" ref="P19:P21" si="4">O19*N19</f>
        <v>0</v>
      </c>
      <c r="Q19" s="143">
        <f t="shared" si="3"/>
        <v>0</v>
      </c>
    </row>
    <row r="20" spans="1:17" ht="78.75" x14ac:dyDescent="0.25">
      <c r="A20" s="86"/>
      <c r="B20" s="72" t="s">
        <v>67</v>
      </c>
      <c r="C20" s="47" t="s">
        <v>7</v>
      </c>
      <c r="D20" s="47" t="s">
        <v>49</v>
      </c>
      <c r="E20" s="47" t="s">
        <v>96</v>
      </c>
      <c r="F20" s="47" t="s">
        <v>90</v>
      </c>
      <c r="G20" s="47" t="s">
        <v>95</v>
      </c>
      <c r="H20" s="42" t="s">
        <v>65</v>
      </c>
      <c r="I20" s="42" t="s">
        <v>65</v>
      </c>
      <c r="J20" s="42" t="s">
        <v>65</v>
      </c>
      <c r="K20" s="42" t="s">
        <v>65</v>
      </c>
      <c r="L20" s="40" t="s">
        <v>71</v>
      </c>
      <c r="M20" s="47" t="s">
        <v>56</v>
      </c>
      <c r="N20" s="143">
        <v>6</v>
      </c>
      <c r="O20" s="168"/>
      <c r="P20" s="143">
        <f t="shared" si="4"/>
        <v>0</v>
      </c>
      <c r="Q20" s="143">
        <f t="shared" si="3"/>
        <v>0</v>
      </c>
    </row>
    <row r="21" spans="1:17" ht="78.75" x14ac:dyDescent="0.25">
      <c r="A21" s="86"/>
      <c r="B21" s="72" t="s">
        <v>44</v>
      </c>
      <c r="C21" s="47" t="s">
        <v>7</v>
      </c>
      <c r="D21" s="47" t="s">
        <v>49</v>
      </c>
      <c r="E21" s="47" t="s">
        <v>96</v>
      </c>
      <c r="F21" s="47" t="s">
        <v>90</v>
      </c>
      <c r="G21" s="47" t="s">
        <v>95</v>
      </c>
      <c r="H21" s="42" t="s">
        <v>65</v>
      </c>
      <c r="I21" s="42" t="s">
        <v>65</v>
      </c>
      <c r="J21" s="42" t="s">
        <v>65</v>
      </c>
      <c r="K21" s="42" t="s">
        <v>65</v>
      </c>
      <c r="L21" s="40" t="s">
        <v>72</v>
      </c>
      <c r="M21" s="47" t="s">
        <v>56</v>
      </c>
      <c r="N21" s="143">
        <v>2</v>
      </c>
      <c r="O21" s="168"/>
      <c r="P21" s="143">
        <f t="shared" si="4"/>
        <v>0</v>
      </c>
      <c r="Q21" s="143">
        <f t="shared" si="3"/>
        <v>0</v>
      </c>
    </row>
    <row r="22" spans="1:17" ht="15.75" x14ac:dyDescent="0.25">
      <c r="A22" s="86"/>
      <c r="B22" s="90"/>
      <c r="C22" s="51"/>
      <c r="D22" s="51"/>
      <c r="E22" s="51"/>
      <c r="F22" s="51"/>
      <c r="G22" s="51"/>
      <c r="H22" s="52"/>
      <c r="I22" s="52"/>
      <c r="J22" s="52"/>
      <c r="K22" s="52"/>
      <c r="L22" s="53"/>
      <c r="M22" s="51"/>
      <c r="N22" s="145"/>
      <c r="O22" s="153"/>
      <c r="P22" s="145"/>
      <c r="Q22" s="148"/>
    </row>
    <row r="23" spans="1:17" ht="94.5" x14ac:dyDescent="0.25">
      <c r="A23" s="46" t="s">
        <v>294</v>
      </c>
      <c r="B23" s="72" t="s">
        <v>60</v>
      </c>
      <c r="C23" s="47" t="s">
        <v>97</v>
      </c>
      <c r="D23" s="41" t="s">
        <v>61</v>
      </c>
      <c r="E23" s="41" t="s">
        <v>64</v>
      </c>
      <c r="F23" s="41" t="s">
        <v>82</v>
      </c>
      <c r="G23" s="41" t="s">
        <v>63</v>
      </c>
      <c r="H23" s="42" t="s">
        <v>65</v>
      </c>
      <c r="I23" s="43" t="s">
        <v>65</v>
      </c>
      <c r="J23" s="43" t="s">
        <v>65</v>
      </c>
      <c r="K23" s="42" t="s">
        <v>65</v>
      </c>
      <c r="L23" s="40" t="s">
        <v>66</v>
      </c>
      <c r="M23" s="41" t="s">
        <v>56</v>
      </c>
      <c r="N23" s="143">
        <v>7</v>
      </c>
      <c r="O23" s="168"/>
      <c r="P23" s="143">
        <f t="shared" ref="P23:P25" si="5">O23*N23</f>
        <v>0</v>
      </c>
      <c r="Q23" s="143">
        <f t="shared" si="3"/>
        <v>0</v>
      </c>
    </row>
    <row r="24" spans="1:17" ht="96.75" customHeight="1" x14ac:dyDescent="0.25">
      <c r="A24" s="86"/>
      <c r="B24" s="91" t="s">
        <v>99</v>
      </c>
      <c r="C24" s="47" t="s">
        <v>97</v>
      </c>
      <c r="D24" s="41" t="s">
        <v>61</v>
      </c>
      <c r="E24" s="41" t="s">
        <v>64</v>
      </c>
      <c r="F24" s="41" t="s">
        <v>85</v>
      </c>
      <c r="G24" s="41" t="s">
        <v>63</v>
      </c>
      <c r="H24" s="42" t="s">
        <v>65</v>
      </c>
      <c r="I24" s="43" t="s">
        <v>65</v>
      </c>
      <c r="J24" s="43" t="s">
        <v>65</v>
      </c>
      <c r="K24" s="42" t="s">
        <v>65</v>
      </c>
      <c r="L24" s="40" t="s">
        <v>98</v>
      </c>
      <c r="M24" s="41" t="s">
        <v>56</v>
      </c>
      <c r="N24" s="143">
        <v>2</v>
      </c>
      <c r="O24" s="168"/>
      <c r="P24" s="143">
        <f t="shared" si="5"/>
        <v>0</v>
      </c>
      <c r="Q24" s="143">
        <f t="shared" si="3"/>
        <v>0</v>
      </c>
    </row>
    <row r="25" spans="1:17" ht="96.75" customHeight="1" x14ac:dyDescent="0.25">
      <c r="A25" s="86"/>
      <c r="B25" s="72" t="s">
        <v>323</v>
      </c>
      <c r="C25" s="47" t="s">
        <v>291</v>
      </c>
      <c r="D25" s="47"/>
      <c r="E25" s="47"/>
      <c r="F25" s="47"/>
      <c r="G25" s="47"/>
      <c r="H25" s="42"/>
      <c r="I25" s="42"/>
      <c r="J25" s="42"/>
      <c r="K25" s="42"/>
      <c r="L25" s="40" t="s">
        <v>329</v>
      </c>
      <c r="M25" s="47" t="s">
        <v>56</v>
      </c>
      <c r="N25" s="143">
        <v>1</v>
      </c>
      <c r="O25" s="168"/>
      <c r="P25" s="143">
        <f t="shared" si="5"/>
        <v>0</v>
      </c>
      <c r="Q25" s="143">
        <f t="shared" si="3"/>
        <v>0</v>
      </c>
    </row>
    <row r="26" spans="1:17" ht="15.75" x14ac:dyDescent="0.25">
      <c r="A26" s="54"/>
      <c r="B26" s="92"/>
      <c r="C26" s="54"/>
      <c r="D26" s="54"/>
      <c r="E26" s="54"/>
      <c r="F26" s="54"/>
      <c r="G26" s="54"/>
      <c r="H26" s="52"/>
      <c r="I26" s="55"/>
      <c r="J26" s="55"/>
      <c r="K26" s="52"/>
      <c r="L26" s="53"/>
      <c r="M26" s="54"/>
      <c r="N26" s="145"/>
      <c r="O26" s="153"/>
      <c r="P26" s="145"/>
      <c r="Q26" s="148"/>
    </row>
    <row r="27" spans="1:17" ht="63" x14ac:dyDescent="0.25">
      <c r="A27" s="46" t="s">
        <v>295</v>
      </c>
      <c r="B27" s="72" t="s">
        <v>73</v>
      </c>
      <c r="C27" s="42" t="s">
        <v>2</v>
      </c>
      <c r="D27" s="47" t="s">
        <v>49</v>
      </c>
      <c r="E27" s="42" t="s">
        <v>50</v>
      </c>
      <c r="F27" s="47" t="s">
        <v>89</v>
      </c>
      <c r="G27" s="47" t="s">
        <v>52</v>
      </c>
      <c r="H27" s="42" t="s">
        <v>65</v>
      </c>
      <c r="I27" s="47" t="s">
        <v>65</v>
      </c>
      <c r="J27" s="42" t="s">
        <v>65</v>
      </c>
      <c r="K27" s="42" t="s">
        <v>65</v>
      </c>
      <c r="L27" s="40" t="s">
        <v>71</v>
      </c>
      <c r="M27" s="47" t="s">
        <v>56</v>
      </c>
      <c r="N27" s="143">
        <v>1</v>
      </c>
      <c r="O27" s="168"/>
      <c r="P27" s="143">
        <f t="shared" ref="P27:P36" si="6">O27*N27</f>
        <v>0</v>
      </c>
      <c r="Q27" s="143">
        <f t="shared" si="3"/>
        <v>0</v>
      </c>
    </row>
    <row r="28" spans="1:17" ht="78.75" x14ac:dyDescent="0.25">
      <c r="A28" s="86"/>
      <c r="B28" s="72" t="s">
        <v>44</v>
      </c>
      <c r="C28" s="42" t="s">
        <v>2</v>
      </c>
      <c r="D28" s="47" t="s">
        <v>49</v>
      </c>
      <c r="E28" s="42" t="s">
        <v>50</v>
      </c>
      <c r="F28" s="47" t="s">
        <v>89</v>
      </c>
      <c r="G28" s="47" t="s">
        <v>52</v>
      </c>
      <c r="H28" s="42" t="s">
        <v>65</v>
      </c>
      <c r="I28" s="47" t="s">
        <v>65</v>
      </c>
      <c r="J28" s="42" t="s">
        <v>65</v>
      </c>
      <c r="K28" s="42" t="s">
        <v>65</v>
      </c>
      <c r="L28" s="40" t="s">
        <v>72</v>
      </c>
      <c r="M28" s="47" t="s">
        <v>56</v>
      </c>
      <c r="N28" s="143">
        <v>1</v>
      </c>
      <c r="O28" s="168"/>
      <c r="P28" s="143">
        <f t="shared" si="6"/>
        <v>0</v>
      </c>
      <c r="Q28" s="143">
        <f t="shared" si="3"/>
        <v>0</v>
      </c>
    </row>
    <row r="29" spans="1:17" ht="104.25" customHeight="1" x14ac:dyDescent="0.25">
      <c r="A29" s="86"/>
      <c r="B29" s="72" t="s">
        <v>74</v>
      </c>
      <c r="C29" s="47" t="s">
        <v>3</v>
      </c>
      <c r="D29" s="47" t="s">
        <v>49</v>
      </c>
      <c r="E29" s="47"/>
      <c r="F29" s="47"/>
      <c r="G29" s="41" t="s">
        <v>52</v>
      </c>
      <c r="H29" s="42" t="s">
        <v>65</v>
      </c>
      <c r="I29" s="42" t="s">
        <v>65</v>
      </c>
      <c r="J29" s="47" t="s">
        <v>85</v>
      </c>
      <c r="K29" s="47" t="s">
        <v>65</v>
      </c>
      <c r="L29" s="44" t="s">
        <v>100</v>
      </c>
      <c r="M29" s="47" t="s">
        <v>56</v>
      </c>
      <c r="N29" s="143">
        <v>1</v>
      </c>
      <c r="O29" s="168"/>
      <c r="P29" s="143">
        <f t="shared" si="6"/>
        <v>0</v>
      </c>
      <c r="Q29" s="143">
        <f t="shared" si="3"/>
        <v>0</v>
      </c>
    </row>
    <row r="30" spans="1:17" ht="119.25" customHeight="1" x14ac:dyDescent="0.25">
      <c r="A30" s="86"/>
      <c r="B30" s="72" t="s">
        <v>74</v>
      </c>
      <c r="C30" s="47" t="s">
        <v>3</v>
      </c>
      <c r="D30" s="47" t="s">
        <v>49</v>
      </c>
      <c r="E30" s="47"/>
      <c r="F30" s="47"/>
      <c r="G30" s="41" t="s">
        <v>52</v>
      </c>
      <c r="H30" s="42" t="s">
        <v>65</v>
      </c>
      <c r="I30" s="47" t="s">
        <v>65</v>
      </c>
      <c r="J30" s="47" t="s">
        <v>61</v>
      </c>
      <c r="K30" s="47" t="s">
        <v>82</v>
      </c>
      <c r="L30" s="44" t="s">
        <v>81</v>
      </c>
      <c r="M30" s="47" t="s">
        <v>56</v>
      </c>
      <c r="N30" s="143">
        <v>1</v>
      </c>
      <c r="O30" s="168"/>
      <c r="P30" s="143">
        <f t="shared" si="6"/>
        <v>0</v>
      </c>
      <c r="Q30" s="143">
        <f t="shared" si="3"/>
        <v>0</v>
      </c>
    </row>
    <row r="31" spans="1:17" ht="121.5" customHeight="1" x14ac:dyDescent="0.25">
      <c r="A31" s="86"/>
      <c r="B31" s="72" t="s">
        <v>70</v>
      </c>
      <c r="C31" s="47" t="s">
        <v>6</v>
      </c>
      <c r="D31" s="47">
        <v>2</v>
      </c>
      <c r="E31" s="47" t="s">
        <v>84</v>
      </c>
      <c r="F31" s="47" t="s">
        <v>61</v>
      </c>
      <c r="G31" s="47" t="s">
        <v>63</v>
      </c>
      <c r="H31" s="42" t="s">
        <v>65</v>
      </c>
      <c r="I31" s="42" t="s">
        <v>65</v>
      </c>
      <c r="J31" s="42" t="s">
        <v>65</v>
      </c>
      <c r="K31" s="47" t="s">
        <v>62</v>
      </c>
      <c r="L31" s="40" t="s">
        <v>234</v>
      </c>
      <c r="M31" s="47" t="s">
        <v>56</v>
      </c>
      <c r="N31" s="143">
        <v>2</v>
      </c>
      <c r="O31" s="168"/>
      <c r="P31" s="143">
        <f t="shared" si="6"/>
        <v>0</v>
      </c>
      <c r="Q31" s="143">
        <f t="shared" si="3"/>
        <v>0</v>
      </c>
    </row>
    <row r="32" spans="1:17" ht="78.75" x14ac:dyDescent="0.25">
      <c r="A32" s="86"/>
      <c r="B32" s="72" t="s">
        <v>67</v>
      </c>
      <c r="C32" s="47" t="s">
        <v>5</v>
      </c>
      <c r="D32" s="47" t="s">
        <v>49</v>
      </c>
      <c r="E32" s="47" t="s">
        <v>68</v>
      </c>
      <c r="F32" s="47">
        <v>8</v>
      </c>
      <c r="G32" s="47" t="s">
        <v>52</v>
      </c>
      <c r="H32" s="42" t="s">
        <v>65</v>
      </c>
      <c r="I32" s="42" t="s">
        <v>65</v>
      </c>
      <c r="J32" s="42" t="s">
        <v>65</v>
      </c>
      <c r="K32" s="42" t="s">
        <v>65</v>
      </c>
      <c r="L32" s="40" t="s">
        <v>71</v>
      </c>
      <c r="M32" s="47" t="s">
        <v>56</v>
      </c>
      <c r="N32" s="143">
        <v>1</v>
      </c>
      <c r="O32" s="168"/>
      <c r="P32" s="143">
        <f t="shared" si="6"/>
        <v>0</v>
      </c>
      <c r="Q32" s="143">
        <f t="shared" si="3"/>
        <v>0</v>
      </c>
    </row>
    <row r="33" spans="1:17" ht="94.5" x14ac:dyDescent="0.25">
      <c r="A33" s="86"/>
      <c r="B33" s="72" t="s">
        <v>70</v>
      </c>
      <c r="C33" s="47" t="s">
        <v>5</v>
      </c>
      <c r="D33" s="47">
        <v>2</v>
      </c>
      <c r="E33" s="47" t="s">
        <v>68</v>
      </c>
      <c r="F33" s="47" t="s">
        <v>85</v>
      </c>
      <c r="G33" s="47" t="s">
        <v>52</v>
      </c>
      <c r="H33" s="47" t="s">
        <v>57</v>
      </c>
      <c r="I33" s="47" t="s">
        <v>57</v>
      </c>
      <c r="J33" s="42" t="s">
        <v>65</v>
      </c>
      <c r="K33" s="42" t="s">
        <v>65</v>
      </c>
      <c r="L33" s="40" t="s">
        <v>69</v>
      </c>
      <c r="M33" s="47" t="s">
        <v>56</v>
      </c>
      <c r="N33" s="143">
        <v>2</v>
      </c>
      <c r="O33" s="168"/>
      <c r="P33" s="143">
        <f t="shared" si="6"/>
        <v>0</v>
      </c>
      <c r="Q33" s="143">
        <f t="shared" si="3"/>
        <v>0</v>
      </c>
    </row>
    <row r="34" spans="1:17" ht="78.75" x14ac:dyDescent="0.25">
      <c r="A34" s="86"/>
      <c r="B34" s="72" t="s">
        <v>101</v>
      </c>
      <c r="C34" s="47" t="s">
        <v>7</v>
      </c>
      <c r="D34" s="47">
        <v>2</v>
      </c>
      <c r="E34" s="47" t="s">
        <v>96</v>
      </c>
      <c r="F34" s="47" t="s">
        <v>85</v>
      </c>
      <c r="G34" s="47" t="s">
        <v>52</v>
      </c>
      <c r="H34" s="42" t="s">
        <v>65</v>
      </c>
      <c r="I34" s="42" t="s">
        <v>65</v>
      </c>
      <c r="J34" s="42" t="s">
        <v>65</v>
      </c>
      <c r="K34" s="42" t="s">
        <v>65</v>
      </c>
      <c r="L34" s="40" t="s">
        <v>71</v>
      </c>
      <c r="M34" s="47" t="s">
        <v>56</v>
      </c>
      <c r="N34" s="143">
        <v>2</v>
      </c>
      <c r="O34" s="168"/>
      <c r="P34" s="143">
        <f t="shared" si="6"/>
        <v>0</v>
      </c>
      <c r="Q34" s="143">
        <f t="shared" si="3"/>
        <v>0</v>
      </c>
    </row>
    <row r="35" spans="1:17" ht="96.75" customHeight="1" x14ac:dyDescent="0.25">
      <c r="A35" s="86"/>
      <c r="B35" s="72" t="s">
        <v>92</v>
      </c>
      <c r="C35" s="47" t="s">
        <v>4</v>
      </c>
      <c r="D35" s="47" t="s">
        <v>49</v>
      </c>
      <c r="E35" s="47" t="s">
        <v>91</v>
      </c>
      <c r="F35" s="47" t="s">
        <v>49</v>
      </c>
      <c r="G35" s="47" t="s">
        <v>52</v>
      </c>
      <c r="H35" s="42" t="s">
        <v>65</v>
      </c>
      <c r="I35" s="42" t="s">
        <v>65</v>
      </c>
      <c r="J35" s="42" t="s">
        <v>65</v>
      </c>
      <c r="K35" s="42" t="s">
        <v>65</v>
      </c>
      <c r="L35" s="40" t="s">
        <v>93</v>
      </c>
      <c r="M35" s="47" t="s">
        <v>56</v>
      </c>
      <c r="N35" s="143">
        <v>1</v>
      </c>
      <c r="O35" s="168"/>
      <c r="P35" s="143">
        <f t="shared" si="6"/>
        <v>0</v>
      </c>
      <c r="Q35" s="143">
        <f t="shared" si="3"/>
        <v>0</v>
      </c>
    </row>
    <row r="36" spans="1:17" ht="104.25" customHeight="1" x14ac:dyDescent="0.25">
      <c r="A36" s="86"/>
      <c r="B36" s="72" t="s">
        <v>323</v>
      </c>
      <c r="C36" s="47" t="s">
        <v>291</v>
      </c>
      <c r="D36" s="47"/>
      <c r="E36" s="47"/>
      <c r="F36" s="47"/>
      <c r="G36" s="47"/>
      <c r="H36" s="42"/>
      <c r="I36" s="42"/>
      <c r="J36" s="42"/>
      <c r="K36" s="42"/>
      <c r="L36" s="40" t="s">
        <v>330</v>
      </c>
      <c r="M36" s="47" t="s">
        <v>56</v>
      </c>
      <c r="N36" s="143">
        <v>1</v>
      </c>
      <c r="O36" s="168"/>
      <c r="P36" s="143">
        <f t="shared" si="6"/>
        <v>0</v>
      </c>
      <c r="Q36" s="143">
        <f t="shared" si="3"/>
        <v>0</v>
      </c>
    </row>
    <row r="37" spans="1:17" x14ac:dyDescent="0.25">
      <c r="A37" s="87"/>
      <c r="B37" s="93"/>
      <c r="C37" s="56"/>
      <c r="D37" s="56"/>
      <c r="E37" s="56"/>
      <c r="F37" s="56"/>
      <c r="G37" s="56"/>
      <c r="H37" s="56"/>
      <c r="I37" s="56"/>
      <c r="J37" s="56"/>
      <c r="K37" s="56"/>
      <c r="L37" s="62"/>
      <c r="M37" s="56"/>
      <c r="N37" s="145"/>
      <c r="O37" s="153"/>
      <c r="P37" s="145"/>
      <c r="Q37" s="148"/>
    </row>
    <row r="38" spans="1:17" ht="63" x14ac:dyDescent="0.25">
      <c r="A38" s="46" t="s">
        <v>1</v>
      </c>
      <c r="B38" s="72" t="s">
        <v>73</v>
      </c>
      <c r="C38" s="42" t="s">
        <v>2</v>
      </c>
      <c r="D38" s="47" t="s">
        <v>49</v>
      </c>
      <c r="E38" s="42" t="s">
        <v>50</v>
      </c>
      <c r="F38" s="47" t="s">
        <v>89</v>
      </c>
      <c r="G38" s="47" t="s">
        <v>52</v>
      </c>
      <c r="H38" s="42" t="s">
        <v>65</v>
      </c>
      <c r="I38" s="47" t="s">
        <v>65</v>
      </c>
      <c r="J38" s="42" t="s">
        <v>65</v>
      </c>
      <c r="K38" s="42" t="s">
        <v>65</v>
      </c>
      <c r="L38" s="40" t="s">
        <v>71</v>
      </c>
      <c r="M38" s="47" t="s">
        <v>56</v>
      </c>
      <c r="N38" s="143">
        <v>1</v>
      </c>
      <c r="O38" s="168"/>
      <c r="P38" s="143">
        <f t="shared" ref="P38:P47" si="7">O38*N38</f>
        <v>0</v>
      </c>
      <c r="Q38" s="143">
        <f t="shared" si="3"/>
        <v>0</v>
      </c>
    </row>
    <row r="39" spans="1:17" ht="78.75" x14ac:dyDescent="0.25">
      <c r="A39" s="86"/>
      <c r="B39" s="72" t="s">
        <v>44</v>
      </c>
      <c r="C39" s="42" t="s">
        <v>2</v>
      </c>
      <c r="D39" s="47" t="s">
        <v>49</v>
      </c>
      <c r="E39" s="42" t="s">
        <v>50</v>
      </c>
      <c r="F39" s="47" t="s">
        <v>89</v>
      </c>
      <c r="G39" s="47" t="s">
        <v>52</v>
      </c>
      <c r="H39" s="42" t="s">
        <v>65</v>
      </c>
      <c r="I39" s="47" t="s">
        <v>65</v>
      </c>
      <c r="J39" s="42" t="s">
        <v>65</v>
      </c>
      <c r="K39" s="42" t="s">
        <v>65</v>
      </c>
      <c r="L39" s="40" t="s">
        <v>72</v>
      </c>
      <c r="M39" s="47" t="s">
        <v>56</v>
      </c>
      <c r="N39" s="143">
        <v>2</v>
      </c>
      <c r="O39" s="168"/>
      <c r="P39" s="143">
        <f t="shared" si="7"/>
        <v>0</v>
      </c>
      <c r="Q39" s="143">
        <f t="shared" si="3"/>
        <v>0</v>
      </c>
    </row>
    <row r="40" spans="1:17" ht="121.5" customHeight="1" x14ac:dyDescent="0.25">
      <c r="A40" s="86"/>
      <c r="B40" s="72" t="s">
        <v>70</v>
      </c>
      <c r="C40" s="47" t="s">
        <v>6</v>
      </c>
      <c r="D40" s="47" t="s">
        <v>49</v>
      </c>
      <c r="E40" s="42" t="s">
        <v>84</v>
      </c>
      <c r="F40" s="47">
        <v>3</v>
      </c>
      <c r="G40" s="47" t="s">
        <v>63</v>
      </c>
      <c r="H40" s="42" t="s">
        <v>65</v>
      </c>
      <c r="I40" s="42" t="s">
        <v>65</v>
      </c>
      <c r="J40" s="42" t="s">
        <v>65</v>
      </c>
      <c r="K40" s="47" t="s">
        <v>62</v>
      </c>
      <c r="L40" s="40" t="s">
        <v>234</v>
      </c>
      <c r="M40" s="47" t="s">
        <v>56</v>
      </c>
      <c r="N40" s="143">
        <v>1</v>
      </c>
      <c r="O40" s="168"/>
      <c r="P40" s="143">
        <f t="shared" si="7"/>
        <v>0</v>
      </c>
      <c r="Q40" s="143">
        <f t="shared" si="3"/>
        <v>0</v>
      </c>
    </row>
    <row r="41" spans="1:17" ht="136.5" customHeight="1" x14ac:dyDescent="0.25">
      <c r="A41" s="86"/>
      <c r="B41" s="72" t="s">
        <v>70</v>
      </c>
      <c r="C41" s="47" t="s">
        <v>6</v>
      </c>
      <c r="D41" s="47" t="s">
        <v>49</v>
      </c>
      <c r="E41" s="42" t="s">
        <v>84</v>
      </c>
      <c r="F41" s="47">
        <v>3</v>
      </c>
      <c r="G41" s="47" t="s">
        <v>63</v>
      </c>
      <c r="H41" s="42" t="s">
        <v>65</v>
      </c>
      <c r="I41" s="42" t="s">
        <v>65</v>
      </c>
      <c r="J41" s="47" t="s">
        <v>87</v>
      </c>
      <c r="K41" s="47" t="s">
        <v>86</v>
      </c>
      <c r="L41" s="40" t="s">
        <v>235</v>
      </c>
      <c r="M41" s="47" t="s">
        <v>56</v>
      </c>
      <c r="N41" s="143">
        <v>1</v>
      </c>
      <c r="O41" s="168"/>
      <c r="P41" s="143">
        <f t="shared" si="7"/>
        <v>0</v>
      </c>
      <c r="Q41" s="143">
        <f t="shared" si="3"/>
        <v>0</v>
      </c>
    </row>
    <row r="42" spans="1:17" ht="135.75" customHeight="1" x14ac:dyDescent="0.25">
      <c r="A42" s="86"/>
      <c r="B42" s="72" t="s">
        <v>70</v>
      </c>
      <c r="C42" s="47" t="s">
        <v>6</v>
      </c>
      <c r="D42" s="47" t="s">
        <v>49</v>
      </c>
      <c r="E42" s="42" t="s">
        <v>84</v>
      </c>
      <c r="F42" s="47">
        <v>3</v>
      </c>
      <c r="G42" s="47" t="s">
        <v>63</v>
      </c>
      <c r="H42" s="42" t="s">
        <v>65</v>
      </c>
      <c r="I42" s="42" t="s">
        <v>65</v>
      </c>
      <c r="J42" s="47" t="s">
        <v>82</v>
      </c>
      <c r="K42" s="42" t="s">
        <v>65</v>
      </c>
      <c r="L42" s="40" t="s">
        <v>236</v>
      </c>
      <c r="M42" s="47" t="s">
        <v>56</v>
      </c>
      <c r="N42" s="143">
        <v>1</v>
      </c>
      <c r="O42" s="168"/>
      <c r="P42" s="143">
        <f t="shared" si="7"/>
        <v>0</v>
      </c>
      <c r="Q42" s="143">
        <f t="shared" si="3"/>
        <v>0</v>
      </c>
    </row>
    <row r="43" spans="1:17" ht="78.75" x14ac:dyDescent="0.25">
      <c r="A43" s="86"/>
      <c r="B43" s="72" t="s">
        <v>67</v>
      </c>
      <c r="C43" s="47" t="s">
        <v>5</v>
      </c>
      <c r="D43" s="47" t="s">
        <v>49</v>
      </c>
      <c r="E43" s="47" t="s">
        <v>68</v>
      </c>
      <c r="F43" s="47" t="s">
        <v>90</v>
      </c>
      <c r="G43" s="47" t="s">
        <v>52</v>
      </c>
      <c r="H43" s="42" t="s">
        <v>65</v>
      </c>
      <c r="I43" s="42" t="s">
        <v>65</v>
      </c>
      <c r="J43" s="42" t="s">
        <v>65</v>
      </c>
      <c r="K43" s="42" t="s">
        <v>65</v>
      </c>
      <c r="L43" s="40" t="s">
        <v>71</v>
      </c>
      <c r="M43" s="47" t="s">
        <v>56</v>
      </c>
      <c r="N43" s="143">
        <v>3</v>
      </c>
      <c r="O43" s="168"/>
      <c r="P43" s="143">
        <f t="shared" si="7"/>
        <v>0</v>
      </c>
      <c r="Q43" s="143">
        <f t="shared" si="3"/>
        <v>0</v>
      </c>
    </row>
    <row r="44" spans="1:17" ht="94.5" x14ac:dyDescent="0.25">
      <c r="A44" s="86"/>
      <c r="B44" s="72" t="s">
        <v>70</v>
      </c>
      <c r="C44" s="47" t="s">
        <v>5</v>
      </c>
      <c r="D44" s="47" t="s">
        <v>49</v>
      </c>
      <c r="E44" s="47" t="s">
        <v>68</v>
      </c>
      <c r="F44" s="47" t="s">
        <v>85</v>
      </c>
      <c r="G44" s="47" t="s">
        <v>52</v>
      </c>
      <c r="H44" s="47" t="s">
        <v>57</v>
      </c>
      <c r="I44" s="47" t="s">
        <v>57</v>
      </c>
      <c r="J44" s="42" t="s">
        <v>65</v>
      </c>
      <c r="K44" s="42" t="s">
        <v>65</v>
      </c>
      <c r="L44" s="40" t="s">
        <v>69</v>
      </c>
      <c r="M44" s="47" t="s">
        <v>56</v>
      </c>
      <c r="N44" s="143">
        <v>2</v>
      </c>
      <c r="O44" s="168"/>
      <c r="P44" s="143">
        <f>O44*N44</f>
        <v>0</v>
      </c>
      <c r="Q44" s="143">
        <f t="shared" si="3"/>
        <v>0</v>
      </c>
    </row>
    <row r="45" spans="1:17" ht="75" x14ac:dyDescent="0.25">
      <c r="A45" s="86"/>
      <c r="B45" s="72" t="s">
        <v>60</v>
      </c>
      <c r="C45" s="41" t="s">
        <v>4</v>
      </c>
      <c r="D45" s="41" t="s">
        <v>61</v>
      </c>
      <c r="E45" s="41" t="s">
        <v>64</v>
      </c>
      <c r="F45" s="41" t="s">
        <v>82</v>
      </c>
      <c r="G45" s="41" t="s">
        <v>63</v>
      </c>
      <c r="H45" s="42" t="s">
        <v>65</v>
      </c>
      <c r="I45" s="43" t="s">
        <v>65</v>
      </c>
      <c r="J45" s="43" t="s">
        <v>65</v>
      </c>
      <c r="K45" s="42" t="s">
        <v>65</v>
      </c>
      <c r="L45" s="40" t="s">
        <v>66</v>
      </c>
      <c r="M45" s="41" t="s">
        <v>56</v>
      </c>
      <c r="N45" s="143">
        <v>3</v>
      </c>
      <c r="O45" s="168"/>
      <c r="P45" s="143">
        <f t="shared" ref="P45" si="8">O45*N45</f>
        <v>0</v>
      </c>
      <c r="Q45" s="143">
        <f t="shared" ref="Q45" si="9">P45*1.21</f>
        <v>0</v>
      </c>
    </row>
    <row r="46" spans="1:17" x14ac:dyDescent="0.25">
      <c r="A46" s="87"/>
      <c r="B46" s="93"/>
      <c r="C46" s="56"/>
      <c r="D46" s="56"/>
      <c r="E46" s="56"/>
      <c r="F46" s="56"/>
      <c r="G46" s="56"/>
      <c r="H46" s="56"/>
      <c r="I46" s="56"/>
      <c r="J46" s="56"/>
      <c r="K46" s="56"/>
      <c r="L46" s="62"/>
      <c r="M46" s="56"/>
      <c r="N46" s="145"/>
      <c r="O46" s="153"/>
      <c r="P46" s="145"/>
      <c r="Q46" s="148"/>
    </row>
    <row r="47" spans="1:17" ht="135.75" customHeight="1" x14ac:dyDescent="0.25">
      <c r="A47" s="46" t="s">
        <v>321</v>
      </c>
      <c r="B47" s="72" t="s">
        <v>320</v>
      </c>
      <c r="C47" s="41"/>
      <c r="D47" s="41"/>
      <c r="E47" s="41"/>
      <c r="F47" s="41"/>
      <c r="G47" s="41"/>
      <c r="H47" s="42"/>
      <c r="I47" s="43"/>
      <c r="J47" s="43"/>
      <c r="K47" s="42"/>
      <c r="L47" s="40" t="s">
        <v>351</v>
      </c>
      <c r="M47" s="41" t="s">
        <v>319</v>
      </c>
      <c r="N47" s="143">
        <v>148</v>
      </c>
      <c r="O47" s="168"/>
      <c r="P47" s="143">
        <f t="shared" si="7"/>
        <v>0</v>
      </c>
      <c r="Q47" s="143">
        <f t="shared" si="3"/>
        <v>0</v>
      </c>
    </row>
    <row r="48" spans="1:17" ht="21" x14ac:dyDescent="0.35">
      <c r="A48" s="151" t="s">
        <v>275</v>
      </c>
      <c r="B48" s="152"/>
      <c r="C48" s="152"/>
      <c r="D48" s="152"/>
      <c r="E48" s="152"/>
      <c r="F48" s="152"/>
      <c r="G48" s="152"/>
      <c r="H48" s="152"/>
      <c r="I48" s="152"/>
      <c r="J48" s="152"/>
      <c r="K48" s="152"/>
      <c r="L48" s="152"/>
      <c r="M48" s="152"/>
      <c r="N48" s="154">
        <f>SUM(N2:N47)</f>
        <v>214</v>
      </c>
      <c r="O48" s="155">
        <f>SUM(O2:O47)</f>
        <v>0</v>
      </c>
      <c r="P48" s="154">
        <f>SUM(P2:P47)</f>
        <v>0</v>
      </c>
      <c r="Q48" s="156">
        <f>SUM(Q2:Q47)</f>
        <v>0</v>
      </c>
    </row>
  </sheetData>
  <sheetProtection algorithmName="SHA-512" hashValue="0wk6TPcp89Ba3ZuYcAiPQQwu5hjL3tB62mZa3BIRgKRw/RJFZyKK66xPaipbLV7eSqWiAxmJisjepARcy+8JNA==" saltValue="1IpGIWYUHH6h5K1buNA0zw==" spinCount="100000" sheet="1" objects="1" scenarios="1"/>
  <pageMargins left="0.7" right="0.7" top="0.78740157499999996" bottom="0.78740157499999996" header="0.3" footer="0.3"/>
  <pageSetup paperSize="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zoomScale="85" zoomScaleNormal="85" workbookViewId="0">
      <pane ySplit="1" topLeftCell="A2" activePane="bottomLeft" state="frozen"/>
      <selection pane="bottomLeft"/>
    </sheetView>
  </sheetViews>
  <sheetFormatPr defaultRowHeight="15" x14ac:dyDescent="0.25"/>
  <cols>
    <col min="1" max="1" width="12.140625" customWidth="1"/>
    <col min="2" max="2" width="16.5703125" customWidth="1"/>
    <col min="3" max="3" width="13.5703125" customWidth="1"/>
    <col min="4" max="4" width="9.28515625" customWidth="1"/>
    <col min="5" max="5" width="14.28515625" customWidth="1"/>
    <col min="6" max="6" width="11.42578125" style="19" customWidth="1"/>
    <col min="7" max="7" width="52.140625" customWidth="1"/>
    <col min="8" max="8" width="5.140625" style="34" customWidth="1"/>
    <col min="9" max="9" width="9.85546875" style="34" customWidth="1"/>
    <col min="10" max="12" width="13.85546875" style="34" customWidth="1"/>
  </cols>
  <sheetData>
    <row r="1" spans="1:12" ht="56.25" customHeight="1" thickBot="1" x14ac:dyDescent="0.3">
      <c r="A1" s="70" t="s">
        <v>45</v>
      </c>
      <c r="B1" s="70" t="s">
        <v>47</v>
      </c>
      <c r="C1" s="70" t="s">
        <v>102</v>
      </c>
      <c r="D1" s="70" t="s">
        <v>51</v>
      </c>
      <c r="E1" s="70" t="s">
        <v>88</v>
      </c>
      <c r="F1" s="70" t="s">
        <v>40</v>
      </c>
      <c r="G1" s="70" t="s">
        <v>43</v>
      </c>
      <c r="H1" s="70" t="s">
        <v>53</v>
      </c>
      <c r="I1" s="71" t="s">
        <v>54</v>
      </c>
      <c r="J1" s="70" t="s">
        <v>83</v>
      </c>
      <c r="K1" s="70" t="s">
        <v>55</v>
      </c>
      <c r="L1" s="70" t="s">
        <v>274</v>
      </c>
    </row>
    <row r="2" spans="1:12" ht="62.25" customHeight="1" x14ac:dyDescent="0.25">
      <c r="A2" s="35" t="s">
        <v>296</v>
      </c>
      <c r="B2" s="36" t="s">
        <v>104</v>
      </c>
      <c r="C2" s="36" t="s">
        <v>103</v>
      </c>
      <c r="D2" s="36" t="s">
        <v>9</v>
      </c>
      <c r="E2" s="38" t="s">
        <v>85</v>
      </c>
      <c r="F2" s="38">
        <v>50</v>
      </c>
      <c r="G2" s="36" t="s">
        <v>327</v>
      </c>
      <c r="H2" s="39" t="s">
        <v>56</v>
      </c>
      <c r="I2" s="143">
        <v>13</v>
      </c>
      <c r="J2" s="168"/>
      <c r="K2" s="143">
        <f t="shared" ref="K2" si="0">J2*I2</f>
        <v>0</v>
      </c>
      <c r="L2" s="143">
        <f t="shared" ref="L2:L43" si="1">K2*1.21</f>
        <v>0</v>
      </c>
    </row>
    <row r="3" spans="1:12" s="19" customFormat="1" ht="62.25" customHeight="1" x14ac:dyDescent="0.25">
      <c r="A3" s="35" t="s">
        <v>8</v>
      </c>
      <c r="B3" s="36" t="s">
        <v>104</v>
      </c>
      <c r="C3" s="36" t="s">
        <v>107</v>
      </c>
      <c r="D3" s="36" t="s">
        <v>108</v>
      </c>
      <c r="E3" s="38" t="s">
        <v>49</v>
      </c>
      <c r="F3" s="38">
        <v>50</v>
      </c>
      <c r="G3" s="36" t="s">
        <v>327</v>
      </c>
      <c r="H3" s="39" t="s">
        <v>56</v>
      </c>
      <c r="I3" s="143">
        <v>1</v>
      </c>
      <c r="J3" s="168"/>
      <c r="K3" s="143">
        <f t="shared" ref="K3" si="2">J3*I3</f>
        <v>0</v>
      </c>
      <c r="L3" s="143">
        <f t="shared" si="1"/>
        <v>0</v>
      </c>
    </row>
    <row r="4" spans="1:12" ht="62.25" customHeight="1" x14ac:dyDescent="0.25">
      <c r="A4" s="46" t="s">
        <v>10</v>
      </c>
      <c r="B4" s="36" t="s">
        <v>104</v>
      </c>
      <c r="C4" s="36" t="s">
        <v>103</v>
      </c>
      <c r="D4" s="42" t="s">
        <v>9</v>
      </c>
      <c r="E4" s="47" t="s">
        <v>61</v>
      </c>
      <c r="F4" s="47">
        <v>50</v>
      </c>
      <c r="G4" s="36" t="s">
        <v>327</v>
      </c>
      <c r="H4" s="41" t="s">
        <v>56</v>
      </c>
      <c r="I4" s="144">
        <v>6</v>
      </c>
      <c r="J4" s="168"/>
      <c r="K4" s="143">
        <f t="shared" ref="K4:K8" si="3">J4*I4</f>
        <v>0</v>
      </c>
      <c r="L4" s="143">
        <f t="shared" si="1"/>
        <v>0</v>
      </c>
    </row>
    <row r="5" spans="1:12" ht="62.25" customHeight="1" x14ac:dyDescent="0.25">
      <c r="A5" s="46" t="s">
        <v>11</v>
      </c>
      <c r="B5" s="36" t="s">
        <v>104</v>
      </c>
      <c r="C5" s="36" t="s">
        <v>103</v>
      </c>
      <c r="D5" s="42" t="s">
        <v>9</v>
      </c>
      <c r="E5" s="47" t="s">
        <v>90</v>
      </c>
      <c r="F5" s="47">
        <v>50</v>
      </c>
      <c r="G5" s="36" t="s">
        <v>327</v>
      </c>
      <c r="H5" s="41" t="s">
        <v>56</v>
      </c>
      <c r="I5" s="144">
        <v>1</v>
      </c>
      <c r="J5" s="168"/>
      <c r="K5" s="143">
        <f t="shared" si="3"/>
        <v>0</v>
      </c>
      <c r="L5" s="143">
        <f t="shared" si="1"/>
        <v>0</v>
      </c>
    </row>
    <row r="6" spans="1:12" s="19" customFormat="1" ht="62.25" customHeight="1" x14ac:dyDescent="0.25">
      <c r="A6" s="46" t="s">
        <v>11</v>
      </c>
      <c r="B6" s="36" t="s">
        <v>104</v>
      </c>
      <c r="C6" s="36" t="s">
        <v>107</v>
      </c>
      <c r="D6" s="42" t="s">
        <v>108</v>
      </c>
      <c r="E6" s="47" t="s">
        <v>90</v>
      </c>
      <c r="F6" s="47">
        <v>50</v>
      </c>
      <c r="G6" s="36" t="s">
        <v>327</v>
      </c>
      <c r="H6" s="41" t="s">
        <v>56</v>
      </c>
      <c r="I6" s="144">
        <v>1</v>
      </c>
      <c r="J6" s="168"/>
      <c r="K6" s="143">
        <f t="shared" si="3"/>
        <v>0</v>
      </c>
      <c r="L6" s="143">
        <f t="shared" si="1"/>
        <v>0</v>
      </c>
    </row>
    <row r="7" spans="1:12" s="19" customFormat="1" ht="62.25" customHeight="1" x14ac:dyDescent="0.25">
      <c r="A7" s="46" t="s">
        <v>12</v>
      </c>
      <c r="B7" s="36" t="s">
        <v>104</v>
      </c>
      <c r="C7" s="42" t="s">
        <v>103</v>
      </c>
      <c r="D7" s="42" t="s">
        <v>9</v>
      </c>
      <c r="E7" s="47" t="s">
        <v>90</v>
      </c>
      <c r="F7" s="47">
        <v>50</v>
      </c>
      <c r="G7" s="36" t="s">
        <v>327</v>
      </c>
      <c r="H7" s="41" t="s">
        <v>56</v>
      </c>
      <c r="I7" s="144">
        <v>3</v>
      </c>
      <c r="J7" s="168"/>
      <c r="K7" s="143">
        <f t="shared" si="3"/>
        <v>0</v>
      </c>
      <c r="L7" s="143">
        <f t="shared" si="1"/>
        <v>0</v>
      </c>
    </row>
    <row r="8" spans="1:12" ht="62.25" customHeight="1" x14ac:dyDescent="0.25">
      <c r="A8" s="46" t="s">
        <v>105</v>
      </c>
      <c r="B8" s="42" t="s">
        <v>325</v>
      </c>
      <c r="C8" s="42" t="s">
        <v>106</v>
      </c>
      <c r="D8" s="42"/>
      <c r="E8" s="47"/>
      <c r="F8" s="47"/>
      <c r="G8" s="42" t="s">
        <v>324</v>
      </c>
      <c r="H8" s="41" t="s">
        <v>56</v>
      </c>
      <c r="I8" s="144">
        <v>12</v>
      </c>
      <c r="J8" s="168"/>
      <c r="K8" s="143">
        <f t="shared" si="3"/>
        <v>0</v>
      </c>
      <c r="L8" s="143">
        <f t="shared" si="1"/>
        <v>0</v>
      </c>
    </row>
    <row r="9" spans="1:12" x14ac:dyDescent="0.25">
      <c r="A9" s="84"/>
      <c r="B9" s="84"/>
      <c r="C9" s="84"/>
      <c r="D9" s="84"/>
      <c r="E9" s="84"/>
      <c r="F9" s="84"/>
      <c r="G9" s="85"/>
      <c r="H9" s="86"/>
      <c r="I9" s="157"/>
      <c r="J9" s="158"/>
      <c r="K9" s="158"/>
      <c r="L9" s="158"/>
    </row>
    <row r="10" spans="1:12" ht="63" x14ac:dyDescent="0.25">
      <c r="A10" s="46" t="s">
        <v>13</v>
      </c>
      <c r="B10" s="36" t="s">
        <v>111</v>
      </c>
      <c r="C10" s="42" t="s">
        <v>109</v>
      </c>
      <c r="D10" s="42" t="s">
        <v>14</v>
      </c>
      <c r="E10" s="47" t="s">
        <v>61</v>
      </c>
      <c r="F10" s="47" t="s">
        <v>63</v>
      </c>
      <c r="G10" s="42" t="s">
        <v>113</v>
      </c>
      <c r="H10" s="47" t="s">
        <v>56</v>
      </c>
      <c r="I10" s="144">
        <v>8</v>
      </c>
      <c r="J10" s="168"/>
      <c r="K10" s="143">
        <f t="shared" ref="K10:K11" si="4">J10*I10</f>
        <v>0</v>
      </c>
      <c r="L10" s="143">
        <f t="shared" si="1"/>
        <v>0</v>
      </c>
    </row>
    <row r="11" spans="1:12" ht="63" x14ac:dyDescent="0.25">
      <c r="A11" s="68"/>
      <c r="B11" s="36" t="s">
        <v>112</v>
      </c>
      <c r="C11" s="42" t="s">
        <v>110</v>
      </c>
      <c r="D11" s="42" t="s">
        <v>15</v>
      </c>
      <c r="E11" s="47" t="s">
        <v>61</v>
      </c>
      <c r="F11" s="47">
        <v>50</v>
      </c>
      <c r="G11" s="42" t="s">
        <v>113</v>
      </c>
      <c r="H11" s="47" t="s">
        <v>56</v>
      </c>
      <c r="I11" s="144">
        <v>14</v>
      </c>
      <c r="J11" s="168"/>
      <c r="K11" s="143">
        <f t="shared" si="4"/>
        <v>0</v>
      </c>
      <c r="L11" s="143">
        <f t="shared" si="1"/>
        <v>0</v>
      </c>
    </row>
    <row r="12" spans="1:12" ht="15.75" x14ac:dyDescent="0.25">
      <c r="A12" s="52"/>
      <c r="B12" s="52"/>
      <c r="C12" s="52"/>
      <c r="D12" s="52"/>
      <c r="E12" s="51"/>
      <c r="F12" s="51"/>
      <c r="G12" s="52"/>
      <c r="H12" s="67"/>
      <c r="I12" s="159"/>
      <c r="J12" s="159"/>
      <c r="K12" s="160"/>
      <c r="L12" s="160"/>
    </row>
    <row r="13" spans="1:12" ht="63" x14ac:dyDescent="0.25">
      <c r="A13" s="46" t="s">
        <v>16</v>
      </c>
      <c r="B13" s="36" t="s">
        <v>104</v>
      </c>
      <c r="C13" s="42" t="s">
        <v>103</v>
      </c>
      <c r="D13" s="42" t="s">
        <v>9</v>
      </c>
      <c r="E13" s="47" t="s">
        <v>89</v>
      </c>
      <c r="F13" s="47">
        <v>50</v>
      </c>
      <c r="G13" s="36" t="s">
        <v>327</v>
      </c>
      <c r="H13" s="47" t="s">
        <v>56</v>
      </c>
      <c r="I13" s="144">
        <v>13</v>
      </c>
      <c r="J13" s="168"/>
      <c r="K13" s="143">
        <f t="shared" ref="K13:K19" si="5">J13*I13</f>
        <v>0</v>
      </c>
      <c r="L13" s="143">
        <f t="shared" si="1"/>
        <v>0</v>
      </c>
    </row>
    <row r="14" spans="1:12" s="19" customFormat="1" ht="63" x14ac:dyDescent="0.25">
      <c r="A14" s="46" t="s">
        <v>16</v>
      </c>
      <c r="B14" s="36" t="s">
        <v>104</v>
      </c>
      <c r="C14" s="42" t="s">
        <v>107</v>
      </c>
      <c r="D14" s="42" t="s">
        <v>108</v>
      </c>
      <c r="E14" s="47" t="s">
        <v>89</v>
      </c>
      <c r="F14" s="47" t="s">
        <v>52</v>
      </c>
      <c r="G14" s="36" t="s">
        <v>327</v>
      </c>
      <c r="H14" s="47" t="s">
        <v>56</v>
      </c>
      <c r="I14" s="144">
        <v>2</v>
      </c>
      <c r="J14" s="168"/>
      <c r="K14" s="143">
        <f t="shared" si="5"/>
        <v>0</v>
      </c>
      <c r="L14" s="143">
        <f t="shared" si="1"/>
        <v>0</v>
      </c>
    </row>
    <row r="15" spans="1:12" ht="126" x14ac:dyDescent="0.25">
      <c r="A15" s="46" t="s">
        <v>297</v>
      </c>
      <c r="B15" s="36" t="s">
        <v>147</v>
      </c>
      <c r="C15" s="42" t="s">
        <v>145</v>
      </c>
      <c r="D15" s="42" t="s">
        <v>146</v>
      </c>
      <c r="E15" s="47" t="s">
        <v>148</v>
      </c>
      <c r="F15" s="47" t="s">
        <v>52</v>
      </c>
      <c r="G15" s="36" t="s">
        <v>346</v>
      </c>
      <c r="H15" s="47" t="s">
        <v>56</v>
      </c>
      <c r="I15" s="144">
        <v>11</v>
      </c>
      <c r="J15" s="168"/>
      <c r="K15" s="143">
        <f t="shared" si="5"/>
        <v>0</v>
      </c>
      <c r="L15" s="143">
        <f t="shared" si="1"/>
        <v>0</v>
      </c>
    </row>
    <row r="16" spans="1:12" ht="126" x14ac:dyDescent="0.25">
      <c r="A16" s="46" t="s">
        <v>298</v>
      </c>
      <c r="B16" s="36" t="s">
        <v>147</v>
      </c>
      <c r="C16" s="42" t="s">
        <v>145</v>
      </c>
      <c r="D16" s="42" t="s">
        <v>146</v>
      </c>
      <c r="E16" s="47" t="s">
        <v>148</v>
      </c>
      <c r="F16" s="47" t="s">
        <v>52</v>
      </c>
      <c r="G16" s="36" t="s">
        <v>346</v>
      </c>
      <c r="H16" s="47" t="s">
        <v>56</v>
      </c>
      <c r="I16" s="144">
        <v>5</v>
      </c>
      <c r="J16" s="168"/>
      <c r="K16" s="143">
        <f t="shared" si="5"/>
        <v>0</v>
      </c>
      <c r="L16" s="143">
        <f t="shared" si="1"/>
        <v>0</v>
      </c>
    </row>
    <row r="17" spans="1:12" ht="126" x14ac:dyDescent="0.25">
      <c r="A17" s="46" t="s">
        <v>299</v>
      </c>
      <c r="B17" s="36" t="s">
        <v>147</v>
      </c>
      <c r="C17" s="42" t="s">
        <v>145</v>
      </c>
      <c r="D17" s="42" t="s">
        <v>146</v>
      </c>
      <c r="E17" s="47" t="s">
        <v>148</v>
      </c>
      <c r="F17" s="47" t="s">
        <v>52</v>
      </c>
      <c r="G17" s="36" t="s">
        <v>347</v>
      </c>
      <c r="H17" s="47" t="s">
        <v>56</v>
      </c>
      <c r="I17" s="144">
        <v>1</v>
      </c>
      <c r="J17" s="168"/>
      <c r="K17" s="143">
        <f t="shared" si="5"/>
        <v>0</v>
      </c>
      <c r="L17" s="143">
        <f t="shared" si="1"/>
        <v>0</v>
      </c>
    </row>
    <row r="18" spans="1:12" s="19" customFormat="1" ht="63" x14ac:dyDescent="0.25">
      <c r="A18" s="46" t="s">
        <v>143</v>
      </c>
      <c r="B18" s="42" t="s">
        <v>325</v>
      </c>
      <c r="C18" s="42" t="s">
        <v>106</v>
      </c>
      <c r="D18" s="42"/>
      <c r="E18" s="47"/>
      <c r="F18" s="47"/>
      <c r="G18" s="42" t="s">
        <v>326</v>
      </c>
      <c r="H18" s="47" t="s">
        <v>56</v>
      </c>
      <c r="I18" s="144">
        <v>6</v>
      </c>
      <c r="J18" s="168"/>
      <c r="K18" s="143">
        <f t="shared" si="5"/>
        <v>0</v>
      </c>
      <c r="L18" s="143">
        <f t="shared" si="1"/>
        <v>0</v>
      </c>
    </row>
    <row r="19" spans="1:12" s="19" customFormat="1" ht="63" x14ac:dyDescent="0.25">
      <c r="A19" s="46" t="s">
        <v>143</v>
      </c>
      <c r="B19" s="42" t="s">
        <v>325</v>
      </c>
      <c r="C19" s="42" t="s">
        <v>144</v>
      </c>
      <c r="D19" s="42"/>
      <c r="E19" s="47"/>
      <c r="F19" s="47"/>
      <c r="G19" s="42" t="s">
        <v>326</v>
      </c>
      <c r="H19" s="47" t="s">
        <v>56</v>
      </c>
      <c r="I19" s="144">
        <v>3</v>
      </c>
      <c r="J19" s="168"/>
      <c r="K19" s="143">
        <f t="shared" si="5"/>
        <v>0</v>
      </c>
      <c r="L19" s="143">
        <f t="shared" si="1"/>
        <v>0</v>
      </c>
    </row>
    <row r="20" spans="1:12" ht="15" customHeight="1" x14ac:dyDescent="0.25">
      <c r="A20" s="65"/>
      <c r="B20" s="51"/>
      <c r="C20" s="51"/>
      <c r="D20" s="51"/>
      <c r="E20" s="51"/>
      <c r="F20" s="51"/>
      <c r="G20" s="52"/>
      <c r="H20" s="67"/>
      <c r="I20" s="159"/>
      <c r="J20" s="159"/>
      <c r="K20" s="159"/>
      <c r="L20" s="159"/>
    </row>
    <row r="21" spans="1:12" ht="63" x14ac:dyDescent="0.25">
      <c r="A21" s="46" t="s">
        <v>289</v>
      </c>
      <c r="B21" s="36" t="s">
        <v>114</v>
      </c>
      <c r="C21" s="42" t="s">
        <v>109</v>
      </c>
      <c r="D21" s="42" t="s">
        <v>14</v>
      </c>
      <c r="E21" s="47" t="s">
        <v>49</v>
      </c>
      <c r="F21" s="47" t="s">
        <v>63</v>
      </c>
      <c r="G21" s="42" t="s">
        <v>113</v>
      </c>
      <c r="H21" s="47" t="s">
        <v>56</v>
      </c>
      <c r="I21" s="144">
        <v>7</v>
      </c>
      <c r="J21" s="168"/>
      <c r="K21" s="143">
        <f t="shared" ref="K21" si="6">J21*I21</f>
        <v>0</v>
      </c>
      <c r="L21" s="143">
        <f t="shared" si="1"/>
        <v>0</v>
      </c>
    </row>
    <row r="22" spans="1:12" ht="15.75" x14ac:dyDescent="0.25">
      <c r="A22" s="65"/>
      <c r="B22" s="48"/>
      <c r="C22" s="48"/>
      <c r="D22" s="48"/>
      <c r="E22" s="48"/>
      <c r="F22" s="48"/>
      <c r="G22" s="49"/>
      <c r="H22" s="67"/>
      <c r="I22" s="159"/>
      <c r="J22" s="159"/>
      <c r="K22" s="159"/>
      <c r="L22" s="159"/>
    </row>
    <row r="23" spans="1:12" ht="63" x14ac:dyDescent="0.25">
      <c r="A23" s="46" t="s">
        <v>17</v>
      </c>
      <c r="B23" s="36" t="s">
        <v>115</v>
      </c>
      <c r="C23" s="42" t="s">
        <v>14</v>
      </c>
      <c r="D23" s="42" t="s">
        <v>14</v>
      </c>
      <c r="E23" s="47" t="s">
        <v>49</v>
      </c>
      <c r="F23" s="47" t="s">
        <v>63</v>
      </c>
      <c r="G23" s="42" t="s">
        <v>117</v>
      </c>
      <c r="H23" s="47" t="s">
        <v>56</v>
      </c>
      <c r="I23" s="144">
        <v>5</v>
      </c>
      <c r="J23" s="168"/>
      <c r="K23" s="143">
        <f t="shared" ref="K23:K24" si="7">J23*I23</f>
        <v>0</v>
      </c>
      <c r="L23" s="143">
        <f t="shared" si="1"/>
        <v>0</v>
      </c>
    </row>
    <row r="24" spans="1:12" s="19" customFormat="1" ht="47.25" x14ac:dyDescent="0.25">
      <c r="A24" s="68"/>
      <c r="B24" s="36" t="s">
        <v>116</v>
      </c>
      <c r="C24" s="36" t="s">
        <v>20</v>
      </c>
      <c r="D24" s="36" t="s">
        <v>20</v>
      </c>
      <c r="E24" s="38" t="s">
        <v>49</v>
      </c>
      <c r="F24" s="38" t="s">
        <v>63</v>
      </c>
      <c r="G24" s="42" t="s">
        <v>117</v>
      </c>
      <c r="H24" s="47" t="s">
        <v>56</v>
      </c>
      <c r="I24" s="144">
        <v>1</v>
      </c>
      <c r="J24" s="168"/>
      <c r="K24" s="143">
        <f t="shared" si="7"/>
        <v>0</v>
      </c>
      <c r="L24" s="143">
        <f t="shared" si="1"/>
        <v>0</v>
      </c>
    </row>
    <row r="25" spans="1:12" ht="15.75" x14ac:dyDescent="0.25">
      <c r="A25" s="65"/>
      <c r="B25" s="63"/>
      <c r="C25" s="63"/>
      <c r="D25" s="63"/>
      <c r="E25" s="63"/>
      <c r="F25" s="63"/>
      <c r="G25" s="64"/>
      <c r="H25" s="67"/>
      <c r="I25" s="159"/>
      <c r="J25" s="159"/>
      <c r="K25" s="159"/>
      <c r="L25" s="159"/>
    </row>
    <row r="26" spans="1:12" ht="63" x14ac:dyDescent="0.25">
      <c r="A26" s="46" t="s">
        <v>300</v>
      </c>
      <c r="B26" s="36" t="s">
        <v>122</v>
      </c>
      <c r="C26" s="42" t="s">
        <v>120</v>
      </c>
      <c r="D26" s="42" t="s">
        <v>14</v>
      </c>
      <c r="E26" s="47" t="s">
        <v>61</v>
      </c>
      <c r="F26" s="47">
        <v>150</v>
      </c>
      <c r="G26" s="42" t="s">
        <v>230</v>
      </c>
      <c r="H26" s="47" t="s">
        <v>56</v>
      </c>
      <c r="I26" s="144">
        <v>5</v>
      </c>
      <c r="J26" s="168"/>
      <c r="K26" s="143">
        <f t="shared" ref="K26:K27" si="8">J26*I26</f>
        <v>0</v>
      </c>
      <c r="L26" s="143">
        <f t="shared" si="1"/>
        <v>0</v>
      </c>
    </row>
    <row r="27" spans="1:12" s="19" customFormat="1" ht="63" x14ac:dyDescent="0.25">
      <c r="A27" s="68"/>
      <c r="B27" s="36" t="s">
        <v>123</v>
      </c>
      <c r="C27" s="42" t="s">
        <v>121</v>
      </c>
      <c r="D27" s="42" t="s">
        <v>20</v>
      </c>
      <c r="E27" s="47" t="s">
        <v>61</v>
      </c>
      <c r="F27" s="38" t="s">
        <v>63</v>
      </c>
      <c r="G27" s="42" t="s">
        <v>119</v>
      </c>
      <c r="H27" s="47" t="s">
        <v>56</v>
      </c>
      <c r="I27" s="144">
        <v>4</v>
      </c>
      <c r="J27" s="168"/>
      <c r="K27" s="143">
        <f t="shared" si="8"/>
        <v>0</v>
      </c>
      <c r="L27" s="143">
        <f t="shared" si="1"/>
        <v>0</v>
      </c>
    </row>
    <row r="28" spans="1:12" ht="15.75" x14ac:dyDescent="0.25">
      <c r="A28" s="65"/>
      <c r="B28" s="51"/>
      <c r="C28" s="51"/>
      <c r="D28" s="51"/>
      <c r="E28" s="51"/>
      <c r="F28" s="51"/>
      <c r="G28" s="52"/>
      <c r="H28" s="54"/>
      <c r="I28" s="146"/>
      <c r="J28" s="147"/>
      <c r="K28" s="147"/>
      <c r="L28" s="146"/>
    </row>
    <row r="29" spans="1:12" ht="63" x14ac:dyDescent="0.25">
      <c r="A29" s="46" t="s">
        <v>301</v>
      </c>
      <c r="B29" s="36" t="s">
        <v>125</v>
      </c>
      <c r="C29" s="42" t="s">
        <v>124</v>
      </c>
      <c r="D29" s="42" t="s">
        <v>18</v>
      </c>
      <c r="E29" s="47" t="s">
        <v>87</v>
      </c>
      <c r="F29" s="47" t="s">
        <v>63</v>
      </c>
      <c r="G29" s="42" t="s">
        <v>119</v>
      </c>
      <c r="H29" s="47" t="s">
        <v>56</v>
      </c>
      <c r="I29" s="144">
        <v>6</v>
      </c>
      <c r="J29" s="168"/>
      <c r="K29" s="143">
        <f t="shared" ref="K29" si="9">J29*I29</f>
        <v>0</v>
      </c>
      <c r="L29" s="143">
        <f t="shared" si="1"/>
        <v>0</v>
      </c>
    </row>
    <row r="30" spans="1:12" ht="15.75" x14ac:dyDescent="0.25">
      <c r="A30" s="51"/>
      <c r="B30" s="51"/>
      <c r="C30" s="51"/>
      <c r="D30" s="51"/>
      <c r="E30" s="51"/>
      <c r="F30" s="51"/>
      <c r="G30" s="52"/>
      <c r="H30" s="67"/>
      <c r="I30" s="159"/>
      <c r="J30" s="159"/>
      <c r="K30" s="160"/>
      <c r="L30" s="160"/>
    </row>
    <row r="31" spans="1:12" ht="63" x14ac:dyDescent="0.25">
      <c r="A31" s="46" t="s">
        <v>302</v>
      </c>
      <c r="B31" s="36" t="s">
        <v>118</v>
      </c>
      <c r="C31" s="42" t="s">
        <v>126</v>
      </c>
      <c r="D31" s="42" t="s">
        <v>19</v>
      </c>
      <c r="E31" s="47" t="s">
        <v>61</v>
      </c>
      <c r="F31" s="47" t="s">
        <v>127</v>
      </c>
      <c r="G31" s="42" t="s">
        <v>231</v>
      </c>
      <c r="H31" s="47" t="s">
        <v>56</v>
      </c>
      <c r="I31" s="144">
        <v>1</v>
      </c>
      <c r="J31" s="168"/>
      <c r="K31" s="143">
        <f t="shared" ref="K31:K33" si="10">J31*I31</f>
        <v>0</v>
      </c>
      <c r="L31" s="143">
        <f t="shared" si="1"/>
        <v>0</v>
      </c>
    </row>
    <row r="32" spans="1:12" ht="63" x14ac:dyDescent="0.25">
      <c r="A32" s="51"/>
      <c r="B32" s="36" t="s">
        <v>128</v>
      </c>
      <c r="C32" s="42" t="s">
        <v>124</v>
      </c>
      <c r="D32" s="42" t="s">
        <v>18</v>
      </c>
      <c r="E32" s="47" t="s">
        <v>61</v>
      </c>
      <c r="F32" s="47" t="s">
        <v>63</v>
      </c>
      <c r="G32" s="42" t="s">
        <v>119</v>
      </c>
      <c r="H32" s="47" t="s">
        <v>56</v>
      </c>
      <c r="I32" s="144">
        <v>4</v>
      </c>
      <c r="J32" s="168"/>
      <c r="K32" s="143">
        <f t="shared" si="10"/>
        <v>0</v>
      </c>
      <c r="L32" s="143">
        <f t="shared" si="1"/>
        <v>0</v>
      </c>
    </row>
    <row r="33" spans="1:12" ht="63" x14ac:dyDescent="0.25">
      <c r="A33" s="65"/>
      <c r="B33" s="36" t="s">
        <v>129</v>
      </c>
      <c r="C33" s="42" t="s">
        <v>121</v>
      </c>
      <c r="D33" s="42" t="s">
        <v>20</v>
      </c>
      <c r="E33" s="47" t="s">
        <v>61</v>
      </c>
      <c r="F33" s="47" t="s">
        <v>63</v>
      </c>
      <c r="G33" s="42" t="s">
        <v>130</v>
      </c>
      <c r="H33" s="47" t="s">
        <v>56</v>
      </c>
      <c r="I33" s="144">
        <v>3</v>
      </c>
      <c r="J33" s="168"/>
      <c r="K33" s="143">
        <f t="shared" si="10"/>
        <v>0</v>
      </c>
      <c r="L33" s="143">
        <f t="shared" si="1"/>
        <v>0</v>
      </c>
    </row>
    <row r="34" spans="1:12" ht="15.75" x14ac:dyDescent="0.25">
      <c r="A34" s="65"/>
      <c r="B34" s="51"/>
      <c r="C34" s="51"/>
      <c r="D34" s="51"/>
      <c r="E34" s="51"/>
      <c r="F34" s="51"/>
      <c r="G34" s="52"/>
      <c r="H34" s="67"/>
      <c r="I34" s="160"/>
      <c r="J34" s="160"/>
      <c r="K34" s="159"/>
      <c r="L34" s="159"/>
    </row>
    <row r="35" spans="1:12" ht="63" x14ac:dyDescent="0.25">
      <c r="A35" s="46" t="s">
        <v>21</v>
      </c>
      <c r="B35" s="36" t="s">
        <v>125</v>
      </c>
      <c r="C35" s="42" t="s">
        <v>136</v>
      </c>
      <c r="D35" s="42" t="s">
        <v>22</v>
      </c>
      <c r="E35" s="47" t="s">
        <v>61</v>
      </c>
      <c r="F35" s="47" t="s">
        <v>161</v>
      </c>
      <c r="G35" s="42" t="s">
        <v>232</v>
      </c>
      <c r="H35" s="47" t="s">
        <v>56</v>
      </c>
      <c r="I35" s="144">
        <v>6</v>
      </c>
      <c r="J35" s="168"/>
      <c r="K35" s="143">
        <f t="shared" ref="K35:K38" si="11">J35*I35</f>
        <v>0</v>
      </c>
      <c r="L35" s="143">
        <f t="shared" si="1"/>
        <v>0</v>
      </c>
    </row>
    <row r="36" spans="1:12" ht="47.25" x14ac:dyDescent="0.25">
      <c r="A36" s="65"/>
      <c r="B36" s="36" t="s">
        <v>137</v>
      </c>
      <c r="C36" s="42" t="s">
        <v>136</v>
      </c>
      <c r="D36" s="42" t="s">
        <v>22</v>
      </c>
      <c r="E36" s="47" t="s">
        <v>61</v>
      </c>
      <c r="F36" s="47" t="s">
        <v>161</v>
      </c>
      <c r="G36" s="42" t="s">
        <v>233</v>
      </c>
      <c r="H36" s="47" t="s">
        <v>56</v>
      </c>
      <c r="I36" s="144">
        <v>1</v>
      </c>
      <c r="J36" s="168"/>
      <c r="K36" s="143">
        <f t="shared" si="11"/>
        <v>0</v>
      </c>
      <c r="L36" s="143">
        <f t="shared" si="1"/>
        <v>0</v>
      </c>
    </row>
    <row r="37" spans="1:12" ht="63" x14ac:dyDescent="0.25">
      <c r="A37" s="65"/>
      <c r="B37" s="36" t="s">
        <v>142</v>
      </c>
      <c r="C37" s="42" t="s">
        <v>138</v>
      </c>
      <c r="D37" s="42" t="s">
        <v>20</v>
      </c>
      <c r="E37" s="47" t="s">
        <v>61</v>
      </c>
      <c r="F37" s="47" t="s">
        <v>63</v>
      </c>
      <c r="G37" s="42" t="s">
        <v>119</v>
      </c>
      <c r="H37" s="47" t="s">
        <v>56</v>
      </c>
      <c r="I37" s="144">
        <v>4</v>
      </c>
      <c r="J37" s="168"/>
      <c r="K37" s="143">
        <f t="shared" si="11"/>
        <v>0</v>
      </c>
      <c r="L37" s="143">
        <f t="shared" si="1"/>
        <v>0</v>
      </c>
    </row>
    <row r="38" spans="1:12" ht="47.25" x14ac:dyDescent="0.25">
      <c r="A38" s="65"/>
      <c r="B38" s="36" t="s">
        <v>140</v>
      </c>
      <c r="C38" s="42" t="s">
        <v>139</v>
      </c>
      <c r="D38" s="42" t="s">
        <v>141</v>
      </c>
      <c r="E38" s="47" t="s">
        <v>61</v>
      </c>
      <c r="F38" s="47" t="s">
        <v>63</v>
      </c>
      <c r="G38" s="42" t="s">
        <v>119</v>
      </c>
      <c r="H38" s="47" t="s">
        <v>56</v>
      </c>
      <c r="I38" s="144">
        <v>1</v>
      </c>
      <c r="J38" s="168"/>
      <c r="K38" s="143">
        <f t="shared" si="11"/>
        <v>0</v>
      </c>
      <c r="L38" s="143">
        <f t="shared" si="1"/>
        <v>0</v>
      </c>
    </row>
    <row r="39" spans="1:12" ht="15.75" x14ac:dyDescent="0.25">
      <c r="A39" s="65"/>
      <c r="B39" s="51"/>
      <c r="C39" s="51"/>
      <c r="D39" s="51"/>
      <c r="E39" s="51"/>
      <c r="F39" s="51"/>
      <c r="G39" s="52"/>
      <c r="H39" s="67"/>
      <c r="I39" s="159"/>
      <c r="J39" s="160"/>
      <c r="K39" s="159"/>
      <c r="L39" s="159"/>
    </row>
    <row r="40" spans="1:12" ht="63" x14ac:dyDescent="0.25">
      <c r="A40" s="46" t="s">
        <v>290</v>
      </c>
      <c r="B40" s="36" t="s">
        <v>135</v>
      </c>
      <c r="C40" s="42" t="s">
        <v>131</v>
      </c>
      <c r="D40" s="42" t="s">
        <v>20</v>
      </c>
      <c r="E40" s="47" t="s">
        <v>87</v>
      </c>
      <c r="F40" s="47" t="s">
        <v>63</v>
      </c>
      <c r="G40" s="42" t="s">
        <v>119</v>
      </c>
      <c r="H40" s="47" t="s">
        <v>56</v>
      </c>
      <c r="I40" s="144">
        <v>12</v>
      </c>
      <c r="J40" s="168"/>
      <c r="K40" s="143">
        <f t="shared" ref="K40:K41" si="12">J40*I40</f>
        <v>0</v>
      </c>
      <c r="L40" s="143">
        <f t="shared" si="1"/>
        <v>0</v>
      </c>
    </row>
    <row r="41" spans="1:12" ht="63" x14ac:dyDescent="0.25">
      <c r="A41" s="66"/>
      <c r="B41" s="36" t="s">
        <v>134</v>
      </c>
      <c r="C41" s="42" t="s">
        <v>132</v>
      </c>
      <c r="D41" s="42" t="s">
        <v>20</v>
      </c>
      <c r="E41" s="47" t="s">
        <v>89</v>
      </c>
      <c r="F41" s="47" t="s">
        <v>63</v>
      </c>
      <c r="G41" s="42" t="s">
        <v>119</v>
      </c>
      <c r="H41" s="47" t="s">
        <v>56</v>
      </c>
      <c r="I41" s="144">
        <v>2</v>
      </c>
      <c r="J41" s="168"/>
      <c r="K41" s="143">
        <f t="shared" si="12"/>
        <v>0</v>
      </c>
      <c r="L41" s="143">
        <f t="shared" si="1"/>
        <v>0</v>
      </c>
    </row>
    <row r="42" spans="1:12" ht="15.75" x14ac:dyDescent="0.25">
      <c r="A42" s="52"/>
      <c r="B42" s="52"/>
      <c r="C42" s="52"/>
      <c r="D42" s="52"/>
      <c r="E42" s="51"/>
      <c r="F42" s="51"/>
      <c r="G42" s="52"/>
      <c r="H42" s="67"/>
      <c r="I42" s="159"/>
      <c r="J42" s="159"/>
      <c r="K42" s="159"/>
      <c r="L42" s="159"/>
    </row>
    <row r="43" spans="1:12" ht="63" x14ac:dyDescent="0.25">
      <c r="A43" s="46" t="s">
        <v>23</v>
      </c>
      <c r="B43" s="36" t="s">
        <v>133</v>
      </c>
      <c r="C43" s="42" t="s">
        <v>131</v>
      </c>
      <c r="D43" s="42" t="s">
        <v>20</v>
      </c>
      <c r="E43" s="47" t="s">
        <v>87</v>
      </c>
      <c r="F43" s="47" t="s">
        <v>63</v>
      </c>
      <c r="G43" s="42" t="s">
        <v>119</v>
      </c>
      <c r="H43" s="47" t="s">
        <v>56</v>
      </c>
      <c r="I43" s="144">
        <v>4</v>
      </c>
      <c r="J43" s="168"/>
      <c r="K43" s="143">
        <f t="shared" ref="K43" si="13">J43*I43</f>
        <v>0</v>
      </c>
      <c r="L43" s="143">
        <f t="shared" si="1"/>
        <v>0</v>
      </c>
    </row>
    <row r="44" spans="1:12" ht="21" x14ac:dyDescent="0.35">
      <c r="A44" s="151" t="s">
        <v>275</v>
      </c>
      <c r="B44" s="152"/>
      <c r="C44" s="152"/>
      <c r="D44" s="152"/>
      <c r="E44" s="152"/>
      <c r="F44" s="152"/>
      <c r="G44" s="152"/>
      <c r="H44" s="152"/>
      <c r="I44" s="154">
        <f>SUM(I3:I43)</f>
        <v>153</v>
      </c>
      <c r="J44" s="155">
        <f>SUM(J3:J43)</f>
        <v>0</v>
      </c>
      <c r="K44" s="154">
        <f>SUM(K3:K43)</f>
        <v>0</v>
      </c>
      <c r="L44" s="156">
        <f>SUM(L3:L43)</f>
        <v>0</v>
      </c>
    </row>
  </sheetData>
  <sheetProtection algorithmName="SHA-512" hashValue="mWm045Vi1LYhok8osF0SVmyitC1pxm2nDb9kP0zSCLf57ZO3JyKuIw/ZgqpPSNG8zpM3Lctnlulzt9p0xNwJWg==" saltValue="gNQcryf88RpYL58CoNs16Q==" spinCount="100000" sheet="1" objects="1" scenarios="1"/>
  <pageMargins left="0.7" right="0.7" top="0.78740157499999996" bottom="0.78740157499999996" header="0.3" footer="0.3"/>
  <pageSetup paperSize="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zoomScale="85" zoomScaleNormal="85" workbookViewId="0">
      <pane ySplit="1" topLeftCell="A2" activePane="bottomLeft" state="frozen"/>
      <selection pane="bottomLeft"/>
    </sheetView>
  </sheetViews>
  <sheetFormatPr defaultRowHeight="15" x14ac:dyDescent="0.25"/>
  <cols>
    <col min="1" max="1" width="12.140625" customWidth="1"/>
    <col min="2" max="2" width="14.28515625" customWidth="1"/>
    <col min="3" max="3" width="11.7109375" customWidth="1"/>
    <col min="4" max="4" width="17.42578125" customWidth="1"/>
    <col min="5" max="5" width="10" customWidth="1"/>
    <col min="6" max="6" width="11.42578125" customWidth="1"/>
    <col min="7" max="7" width="13.7109375" customWidth="1"/>
    <col min="8" max="8" width="34.85546875" customWidth="1"/>
    <col min="9" max="9" width="5.28515625" customWidth="1"/>
    <col min="10" max="10" width="9.85546875" customWidth="1"/>
    <col min="11" max="13" width="13.85546875" customWidth="1"/>
  </cols>
  <sheetData>
    <row r="1" spans="1:13" ht="53.25" customHeight="1" thickBot="1" x14ac:dyDescent="0.3">
      <c r="A1" s="70" t="s">
        <v>45</v>
      </c>
      <c r="B1" s="70" t="s">
        <v>47</v>
      </c>
      <c r="C1" s="70" t="s">
        <v>150</v>
      </c>
      <c r="D1" s="70" t="s">
        <v>155</v>
      </c>
      <c r="E1" s="70" t="s">
        <v>151</v>
      </c>
      <c r="F1" s="70" t="s">
        <v>24</v>
      </c>
      <c r="G1" s="70" t="s">
        <v>25</v>
      </c>
      <c r="H1" s="70" t="s">
        <v>43</v>
      </c>
      <c r="I1" s="70" t="s">
        <v>53</v>
      </c>
      <c r="J1" s="71" t="s">
        <v>54</v>
      </c>
      <c r="K1" s="70" t="s">
        <v>83</v>
      </c>
      <c r="L1" s="70" t="s">
        <v>55</v>
      </c>
      <c r="M1" s="70" t="s">
        <v>274</v>
      </c>
    </row>
    <row r="2" spans="1:13" ht="60" customHeight="1" x14ac:dyDescent="0.25">
      <c r="A2" s="7" t="s">
        <v>153</v>
      </c>
      <c r="B2" s="9" t="s">
        <v>149</v>
      </c>
      <c r="C2" s="10" t="s">
        <v>29</v>
      </c>
      <c r="D2" s="16" t="s">
        <v>41</v>
      </c>
      <c r="E2" s="11">
        <v>233</v>
      </c>
      <c r="F2" s="11">
        <v>200</v>
      </c>
      <c r="G2" s="24">
        <v>400</v>
      </c>
      <c r="H2" s="31" t="s">
        <v>154</v>
      </c>
      <c r="I2" s="39" t="s">
        <v>56</v>
      </c>
      <c r="J2" s="143">
        <v>15</v>
      </c>
      <c r="K2" s="168"/>
      <c r="L2" s="143">
        <f t="shared" ref="L2" si="0">K2*J2</f>
        <v>0</v>
      </c>
      <c r="M2" s="143">
        <f t="shared" ref="M2" si="1">L2*1.21</f>
        <v>0</v>
      </c>
    </row>
    <row r="3" spans="1:13" ht="15.75" customHeight="1" x14ac:dyDescent="0.25">
      <c r="A3" s="2"/>
      <c r="B3" s="2"/>
      <c r="C3" s="4"/>
      <c r="D3" s="1"/>
      <c r="E3" s="1"/>
      <c r="F3" s="1"/>
      <c r="G3" s="2"/>
      <c r="H3" s="2"/>
      <c r="I3" s="67"/>
      <c r="J3" s="159"/>
      <c r="K3" s="159"/>
      <c r="L3" s="160"/>
      <c r="M3" s="160"/>
    </row>
    <row r="4" spans="1:13" ht="59.25" customHeight="1" x14ac:dyDescent="0.25">
      <c r="A4" s="6" t="s">
        <v>303</v>
      </c>
      <c r="B4" s="23" t="s">
        <v>149</v>
      </c>
      <c r="C4" s="14" t="s">
        <v>30</v>
      </c>
      <c r="D4" s="15">
        <v>10</v>
      </c>
      <c r="E4" s="12">
        <v>248</v>
      </c>
      <c r="F4" s="12">
        <v>60</v>
      </c>
      <c r="G4" s="15">
        <v>120</v>
      </c>
      <c r="H4" s="31" t="s">
        <v>154</v>
      </c>
      <c r="I4" s="41" t="s">
        <v>56</v>
      </c>
      <c r="J4" s="144">
        <v>12</v>
      </c>
      <c r="K4" s="168"/>
      <c r="L4" s="143">
        <f t="shared" ref="L4" si="2">K4*J4</f>
        <v>0</v>
      </c>
      <c r="M4" s="143">
        <f t="shared" ref="M4" si="3">L4*1.21</f>
        <v>0</v>
      </c>
    </row>
    <row r="5" spans="1:13" ht="15.75" customHeight="1" x14ac:dyDescent="0.25">
      <c r="A5" s="3"/>
      <c r="B5" s="2"/>
      <c r="C5" s="4"/>
      <c r="D5" s="1"/>
      <c r="E5" s="4"/>
      <c r="F5" s="1"/>
      <c r="G5" s="1"/>
      <c r="H5" s="69"/>
      <c r="I5" s="67"/>
      <c r="J5" s="159"/>
      <c r="K5" s="159"/>
      <c r="L5" s="160"/>
      <c r="M5" s="160"/>
    </row>
    <row r="6" spans="1:13" ht="59.25" customHeight="1" x14ac:dyDescent="0.25">
      <c r="A6" s="6" t="s">
        <v>17</v>
      </c>
      <c r="B6" s="23" t="s">
        <v>149</v>
      </c>
      <c r="C6" s="14" t="s">
        <v>31</v>
      </c>
      <c r="D6" s="15" t="s">
        <v>32</v>
      </c>
      <c r="E6" s="12">
        <v>242</v>
      </c>
      <c r="F6" s="12">
        <v>120</v>
      </c>
      <c r="G6" s="15">
        <v>240</v>
      </c>
      <c r="H6" s="31" t="s">
        <v>154</v>
      </c>
      <c r="I6" s="41" t="s">
        <v>56</v>
      </c>
      <c r="J6" s="144">
        <v>17</v>
      </c>
      <c r="K6" s="168"/>
      <c r="L6" s="143">
        <f t="shared" ref="L6:L11" si="4">K6*J6</f>
        <v>0</v>
      </c>
      <c r="M6" s="143">
        <f t="shared" ref="M6:M11" si="5">L6*1.21</f>
        <v>0</v>
      </c>
    </row>
    <row r="7" spans="1:13" ht="60" customHeight="1" x14ac:dyDescent="0.25">
      <c r="A7" s="2"/>
      <c r="B7" s="23" t="s">
        <v>149</v>
      </c>
      <c r="C7" s="14" t="s">
        <v>31</v>
      </c>
      <c r="D7" s="15">
        <v>15</v>
      </c>
      <c r="E7" s="12">
        <v>242</v>
      </c>
      <c r="F7" s="12">
        <v>120</v>
      </c>
      <c r="G7" s="15">
        <v>240</v>
      </c>
      <c r="H7" s="31" t="s">
        <v>154</v>
      </c>
      <c r="I7" s="41" t="s">
        <v>56</v>
      </c>
      <c r="J7" s="144">
        <v>20</v>
      </c>
      <c r="K7" s="168"/>
      <c r="L7" s="143">
        <f t="shared" si="4"/>
        <v>0</v>
      </c>
      <c r="M7" s="143">
        <f t="shared" si="5"/>
        <v>0</v>
      </c>
    </row>
    <row r="8" spans="1:13" ht="60" customHeight="1" x14ac:dyDescent="0.25">
      <c r="A8" s="6" t="s">
        <v>26</v>
      </c>
      <c r="B8" s="23" t="s">
        <v>149</v>
      </c>
      <c r="C8" s="14" t="s">
        <v>33</v>
      </c>
      <c r="D8" s="15" t="s">
        <v>34</v>
      </c>
      <c r="E8" s="12">
        <v>242</v>
      </c>
      <c r="F8" s="12">
        <v>120</v>
      </c>
      <c r="G8" s="15">
        <v>240</v>
      </c>
      <c r="H8" s="31" t="s">
        <v>154</v>
      </c>
      <c r="I8" s="41" t="s">
        <v>56</v>
      </c>
      <c r="J8" s="144">
        <v>18</v>
      </c>
      <c r="K8" s="168"/>
      <c r="L8" s="143">
        <f t="shared" si="4"/>
        <v>0</v>
      </c>
      <c r="M8" s="143">
        <f t="shared" si="5"/>
        <v>0</v>
      </c>
    </row>
    <row r="9" spans="1:13" ht="75.75" customHeight="1" x14ac:dyDescent="0.25">
      <c r="A9" s="6" t="s">
        <v>304</v>
      </c>
      <c r="B9" s="23" t="s">
        <v>149</v>
      </c>
      <c r="C9" s="14" t="s">
        <v>35</v>
      </c>
      <c r="D9" s="15" t="s">
        <v>34</v>
      </c>
      <c r="E9" s="12">
        <v>242</v>
      </c>
      <c r="F9" s="12">
        <v>120</v>
      </c>
      <c r="G9" s="15">
        <v>240</v>
      </c>
      <c r="H9" s="31" t="s">
        <v>156</v>
      </c>
      <c r="I9" s="41" t="s">
        <v>56</v>
      </c>
      <c r="J9" s="144">
        <v>18</v>
      </c>
      <c r="K9" s="168"/>
      <c r="L9" s="143">
        <f t="shared" si="4"/>
        <v>0</v>
      </c>
      <c r="M9" s="143">
        <f t="shared" si="5"/>
        <v>0</v>
      </c>
    </row>
    <row r="10" spans="1:13" ht="59.25" customHeight="1" x14ac:dyDescent="0.25">
      <c r="A10" s="6" t="s">
        <v>305</v>
      </c>
      <c r="B10" s="23" t="s">
        <v>149</v>
      </c>
      <c r="C10" s="14" t="s">
        <v>35</v>
      </c>
      <c r="D10" s="15" t="s">
        <v>34</v>
      </c>
      <c r="E10" s="12">
        <v>242</v>
      </c>
      <c r="F10" s="12">
        <v>120</v>
      </c>
      <c r="G10" s="15">
        <v>240</v>
      </c>
      <c r="H10" s="31" t="s">
        <v>154</v>
      </c>
      <c r="I10" s="47" t="s">
        <v>56</v>
      </c>
      <c r="J10" s="144">
        <v>18</v>
      </c>
      <c r="K10" s="168"/>
      <c r="L10" s="143">
        <f t="shared" si="4"/>
        <v>0</v>
      </c>
      <c r="M10" s="143">
        <f t="shared" si="5"/>
        <v>0</v>
      </c>
    </row>
    <row r="11" spans="1:13" ht="59.25" customHeight="1" x14ac:dyDescent="0.25">
      <c r="A11" s="6" t="s">
        <v>306</v>
      </c>
      <c r="B11" s="23" t="s">
        <v>149</v>
      </c>
      <c r="C11" s="14" t="s">
        <v>36</v>
      </c>
      <c r="D11" s="15" t="s">
        <v>34</v>
      </c>
      <c r="E11" s="12">
        <v>242</v>
      </c>
      <c r="F11" s="12">
        <v>100</v>
      </c>
      <c r="G11" s="15">
        <v>200</v>
      </c>
      <c r="H11" s="31" t="s">
        <v>154</v>
      </c>
      <c r="I11" s="47" t="s">
        <v>56</v>
      </c>
      <c r="J11" s="144">
        <v>18</v>
      </c>
      <c r="K11" s="168"/>
      <c r="L11" s="143">
        <f t="shared" si="4"/>
        <v>0</v>
      </c>
      <c r="M11" s="143">
        <f t="shared" si="5"/>
        <v>0</v>
      </c>
    </row>
    <row r="12" spans="1:13" ht="16.5" thickBot="1" x14ac:dyDescent="0.3">
      <c r="A12" s="27"/>
      <c r="B12" s="27"/>
      <c r="C12" s="28"/>
      <c r="D12" s="29"/>
      <c r="E12" s="28"/>
      <c r="F12" s="30"/>
      <c r="G12" s="30"/>
      <c r="H12" s="30"/>
      <c r="I12" s="28"/>
      <c r="J12" s="161"/>
      <c r="K12" s="162"/>
      <c r="L12" s="162"/>
      <c r="M12" s="162"/>
    </row>
    <row r="13" spans="1:13" ht="90" customHeight="1" x14ac:dyDescent="0.25">
      <c r="A13" s="22">
        <v>304</v>
      </c>
      <c r="B13" s="23" t="s">
        <v>158</v>
      </c>
      <c r="C13" s="23" t="s">
        <v>38</v>
      </c>
      <c r="D13" s="26"/>
      <c r="E13" s="12">
        <v>242</v>
      </c>
      <c r="F13" s="24"/>
      <c r="G13" s="26"/>
      <c r="H13" s="31" t="s">
        <v>157</v>
      </c>
      <c r="I13" s="47" t="s">
        <v>56</v>
      </c>
      <c r="J13" s="144">
        <v>1</v>
      </c>
      <c r="K13" s="168"/>
      <c r="L13" s="143">
        <f t="shared" ref="L13" si="6">K13*J13</f>
        <v>0</v>
      </c>
      <c r="M13" s="143">
        <f t="shared" ref="M13:M15" si="7">L13*1.21</f>
        <v>0</v>
      </c>
    </row>
    <row r="14" spans="1:13" ht="89.25" customHeight="1" x14ac:dyDescent="0.25">
      <c r="A14" s="6">
        <v>307</v>
      </c>
      <c r="B14" s="23" t="s">
        <v>158</v>
      </c>
      <c r="C14" s="13" t="s">
        <v>38</v>
      </c>
      <c r="D14" s="15"/>
      <c r="E14" s="12">
        <v>242</v>
      </c>
      <c r="F14" s="12"/>
      <c r="G14" s="15"/>
      <c r="H14" s="31" t="s">
        <v>157</v>
      </c>
      <c r="I14" s="47" t="s">
        <v>56</v>
      </c>
      <c r="J14" s="144">
        <v>2</v>
      </c>
      <c r="K14" s="168"/>
      <c r="L14" s="143">
        <f t="shared" ref="L14" si="8">K14*J14</f>
        <v>0</v>
      </c>
      <c r="M14" s="143">
        <f t="shared" si="7"/>
        <v>0</v>
      </c>
    </row>
    <row r="15" spans="1:13" ht="89.25" customHeight="1" x14ac:dyDescent="0.25">
      <c r="A15" s="6">
        <v>203</v>
      </c>
      <c r="B15" s="23" t="s">
        <v>158</v>
      </c>
      <c r="C15" s="13" t="s">
        <v>39</v>
      </c>
      <c r="D15" s="15"/>
      <c r="E15" s="12">
        <v>248</v>
      </c>
      <c r="F15" s="12"/>
      <c r="G15" s="15"/>
      <c r="H15" s="31" t="s">
        <v>157</v>
      </c>
      <c r="I15" s="47" t="s">
        <v>56</v>
      </c>
      <c r="J15" s="144">
        <v>1</v>
      </c>
      <c r="K15" s="168"/>
      <c r="L15" s="143">
        <f t="shared" ref="L15" si="9">K15*J15</f>
        <v>0</v>
      </c>
      <c r="M15" s="143">
        <f t="shared" si="7"/>
        <v>0</v>
      </c>
    </row>
    <row r="16" spans="1:13" ht="21" x14ac:dyDescent="0.35">
      <c r="A16" s="151" t="s">
        <v>275</v>
      </c>
      <c r="B16" s="152"/>
      <c r="C16" s="152"/>
      <c r="D16" s="152"/>
      <c r="E16" s="152"/>
      <c r="F16" s="152"/>
      <c r="G16" s="152"/>
      <c r="H16" s="152"/>
      <c r="I16" s="152"/>
      <c r="J16" s="154">
        <f>SUM(J2:J15)</f>
        <v>140</v>
      </c>
      <c r="K16" s="154">
        <f t="shared" ref="K16:M16" si="10">SUM(K2:K15)</f>
        <v>0</v>
      </c>
      <c r="L16" s="154">
        <f t="shared" si="10"/>
        <v>0</v>
      </c>
      <c r="M16" s="154">
        <f t="shared" si="10"/>
        <v>0</v>
      </c>
    </row>
    <row r="17" spans="9:13" x14ac:dyDescent="0.25">
      <c r="I17" s="34"/>
      <c r="J17" s="34"/>
      <c r="K17" s="34"/>
      <c r="L17" s="34"/>
      <c r="M17" s="34"/>
    </row>
    <row r="18" spans="9:13" x14ac:dyDescent="0.25">
      <c r="I18" s="34"/>
      <c r="J18" s="34"/>
      <c r="K18" s="34"/>
      <c r="L18" s="34"/>
      <c r="M18" s="34"/>
    </row>
    <row r="19" spans="9:13" x14ac:dyDescent="0.25">
      <c r="I19" s="34"/>
      <c r="J19" s="34"/>
      <c r="K19" s="34"/>
      <c r="L19" s="34"/>
      <c r="M19" s="34"/>
    </row>
    <row r="20" spans="9:13" x14ac:dyDescent="0.25">
      <c r="I20" s="34"/>
      <c r="J20" s="34"/>
      <c r="K20" s="34"/>
      <c r="L20" s="34"/>
      <c r="M20" s="34"/>
    </row>
    <row r="21" spans="9:13" x14ac:dyDescent="0.25">
      <c r="I21" s="34"/>
      <c r="J21" s="34"/>
      <c r="K21" s="34"/>
      <c r="L21" s="34"/>
      <c r="M21" s="34"/>
    </row>
    <row r="22" spans="9:13" x14ac:dyDescent="0.25">
      <c r="I22" s="34"/>
      <c r="J22" s="34"/>
      <c r="K22" s="34"/>
      <c r="L22" s="34"/>
      <c r="M22" s="34"/>
    </row>
    <row r="23" spans="9:13" x14ac:dyDescent="0.25">
      <c r="I23" s="34"/>
      <c r="J23" s="34"/>
      <c r="K23" s="34"/>
      <c r="L23" s="34"/>
      <c r="M23" s="34"/>
    </row>
    <row r="24" spans="9:13" x14ac:dyDescent="0.25">
      <c r="I24" s="34"/>
      <c r="J24" s="34"/>
      <c r="K24" s="34"/>
      <c r="L24" s="34"/>
      <c r="M24" s="34"/>
    </row>
    <row r="25" spans="9:13" x14ac:dyDescent="0.25">
      <c r="I25" s="34"/>
      <c r="J25" s="34"/>
      <c r="K25" s="34"/>
      <c r="L25" s="34"/>
      <c r="M25" s="34"/>
    </row>
    <row r="26" spans="9:13" x14ac:dyDescent="0.25">
      <c r="I26" s="34"/>
      <c r="J26" s="34"/>
      <c r="K26" s="34"/>
      <c r="L26" s="34"/>
      <c r="M26" s="34"/>
    </row>
  </sheetData>
  <sheetProtection algorithmName="SHA-512" hashValue="BEeH+/dMtNe2oxIM7dSxICrS3fmL0NFyM/stbdVI9+uAArg2yNhq1AnxXfWI1S3jxZA5yet5rpeoK16GoHCifA==" saltValue="igBi4C/+skJPhU3m6kvgbw==" spinCount="100000" sheet="1" objects="1" scenarios="1"/>
  <pageMargins left="0.7" right="0.7" top="0.78740157499999996" bottom="0.78740157499999996" header="0.3" footer="0.3"/>
  <pageSetup paperSize="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zoomScale="85" zoomScaleNormal="85" workbookViewId="0"/>
  </sheetViews>
  <sheetFormatPr defaultRowHeight="15" x14ac:dyDescent="0.25"/>
  <cols>
    <col min="1" max="1" width="12.140625" customWidth="1"/>
    <col min="2" max="2" width="31.42578125" customWidth="1"/>
    <col min="3" max="3" width="19.7109375" customWidth="1"/>
    <col min="4" max="4" width="12.140625" customWidth="1"/>
    <col min="5" max="5" width="11" customWidth="1"/>
    <col min="6" max="6" width="9.28515625" customWidth="1"/>
    <col min="7" max="7" width="29.5703125" customWidth="1"/>
    <col min="8" max="8" width="5.140625" style="34" customWidth="1"/>
    <col min="9" max="9" width="9.85546875" style="34" customWidth="1"/>
    <col min="10" max="12" width="13.85546875" style="34" customWidth="1"/>
  </cols>
  <sheetData>
    <row r="1" spans="1:14" ht="45" customHeight="1" thickBot="1" x14ac:dyDescent="0.3">
      <c r="A1" s="70" t="s">
        <v>45</v>
      </c>
      <c r="B1" s="70" t="s">
        <v>47</v>
      </c>
      <c r="C1" s="70" t="s">
        <v>166</v>
      </c>
      <c r="D1" s="59" t="s">
        <v>310</v>
      </c>
      <c r="E1" s="59" t="s">
        <v>163</v>
      </c>
      <c r="F1" s="70" t="s">
        <v>165</v>
      </c>
      <c r="G1" s="70" t="s">
        <v>43</v>
      </c>
      <c r="H1" s="70" t="s">
        <v>53</v>
      </c>
      <c r="I1" s="71" t="s">
        <v>54</v>
      </c>
      <c r="J1" s="70" t="s">
        <v>83</v>
      </c>
      <c r="K1" s="70" t="s">
        <v>55</v>
      </c>
      <c r="L1" s="70" t="s">
        <v>274</v>
      </c>
    </row>
    <row r="2" spans="1:14" ht="105" x14ac:dyDescent="0.25">
      <c r="A2" s="8" t="s">
        <v>303</v>
      </c>
      <c r="B2" s="36" t="s">
        <v>162</v>
      </c>
      <c r="C2" s="37" t="s">
        <v>28</v>
      </c>
      <c r="D2" s="39" t="s">
        <v>87</v>
      </c>
      <c r="E2" s="39" t="s">
        <v>164</v>
      </c>
      <c r="F2" s="43" t="s">
        <v>152</v>
      </c>
      <c r="G2" s="40" t="s">
        <v>333</v>
      </c>
      <c r="H2" s="39" t="s">
        <v>56</v>
      </c>
      <c r="I2" s="143">
        <v>2</v>
      </c>
      <c r="J2" s="168"/>
      <c r="K2" s="143">
        <f>J2*I2</f>
        <v>0</v>
      </c>
      <c r="L2" s="143">
        <f t="shared" ref="L2" si="0">K2*1.21</f>
        <v>0</v>
      </c>
      <c r="M2" s="170"/>
    </row>
    <row r="3" spans="1:14" ht="15.75" customHeight="1" x14ac:dyDescent="0.25">
      <c r="A3" s="2"/>
      <c r="B3" s="52"/>
      <c r="C3" s="55"/>
      <c r="D3" s="54"/>
      <c r="E3" s="54"/>
      <c r="F3" s="43"/>
      <c r="G3" s="80"/>
      <c r="H3" s="67"/>
      <c r="I3" s="159"/>
      <c r="J3" s="159"/>
      <c r="K3" s="159"/>
      <c r="L3" s="159"/>
    </row>
    <row r="4" spans="1:14" ht="105" x14ac:dyDescent="0.25">
      <c r="A4" s="6" t="s">
        <v>23</v>
      </c>
      <c r="B4" s="36" t="s">
        <v>162</v>
      </c>
      <c r="C4" s="37" t="s">
        <v>28</v>
      </c>
      <c r="D4" s="39" t="s">
        <v>87</v>
      </c>
      <c r="E4" s="39" t="s">
        <v>164</v>
      </c>
      <c r="F4" s="43" t="s">
        <v>152</v>
      </c>
      <c r="G4" s="40" t="s">
        <v>332</v>
      </c>
      <c r="H4" s="41" t="s">
        <v>56</v>
      </c>
      <c r="I4" s="144">
        <v>1</v>
      </c>
      <c r="J4" s="168"/>
      <c r="K4" s="143">
        <f>J4*I4</f>
        <v>0</v>
      </c>
      <c r="L4" s="143">
        <f t="shared" ref="L4" si="1">K4*1.21</f>
        <v>0</v>
      </c>
      <c r="M4" s="170"/>
      <c r="N4" s="170"/>
    </row>
    <row r="5" spans="1:14" ht="15.75" customHeight="1" thickBot="1" x14ac:dyDescent="0.3">
      <c r="A5" s="2"/>
      <c r="B5" s="52"/>
      <c r="C5" s="73"/>
      <c r="D5" s="74"/>
      <c r="E5" s="74"/>
      <c r="F5" s="73"/>
      <c r="G5" s="54"/>
      <c r="H5" s="67"/>
      <c r="I5" s="163"/>
      <c r="J5" s="163"/>
      <c r="K5" s="164"/>
      <c r="L5" s="165"/>
    </row>
    <row r="6" spans="1:14" ht="45" customHeight="1" thickBot="1" x14ac:dyDescent="0.3">
      <c r="A6" s="57" t="s">
        <v>45</v>
      </c>
      <c r="B6" s="57" t="s">
        <v>47</v>
      </c>
      <c r="C6" s="70" t="s">
        <v>169</v>
      </c>
      <c r="D6" s="57" t="s">
        <v>174</v>
      </c>
      <c r="E6" s="57"/>
      <c r="F6" s="57" t="s">
        <v>170</v>
      </c>
      <c r="G6" s="57" t="s">
        <v>43</v>
      </c>
      <c r="H6" s="57" t="s">
        <v>53</v>
      </c>
      <c r="I6" s="166" t="s">
        <v>54</v>
      </c>
      <c r="J6" s="167" t="s">
        <v>83</v>
      </c>
      <c r="K6" s="167" t="s">
        <v>55</v>
      </c>
      <c r="L6" s="167" t="s">
        <v>274</v>
      </c>
    </row>
    <row r="7" spans="1:14" ht="48" customHeight="1" x14ac:dyDescent="0.25">
      <c r="A7" s="8" t="s">
        <v>23</v>
      </c>
      <c r="B7" s="36" t="s">
        <v>167</v>
      </c>
      <c r="C7" s="39" t="s">
        <v>168</v>
      </c>
      <c r="D7" s="36" t="s">
        <v>176</v>
      </c>
      <c r="E7" s="39"/>
      <c r="F7" s="37" t="s">
        <v>52</v>
      </c>
      <c r="G7" s="40" t="s">
        <v>171</v>
      </c>
      <c r="H7" s="41" t="s">
        <v>56</v>
      </c>
      <c r="I7" s="144">
        <v>1</v>
      </c>
      <c r="J7" s="168"/>
      <c r="K7" s="143">
        <f t="shared" ref="K7:K19" si="2">J7*I7</f>
        <v>0</v>
      </c>
      <c r="L7" s="143">
        <f t="shared" ref="L7:L19" si="3">K7*1.21</f>
        <v>0</v>
      </c>
    </row>
    <row r="8" spans="1:14" ht="48" customHeight="1" x14ac:dyDescent="0.25">
      <c r="A8" s="6" t="s">
        <v>301</v>
      </c>
      <c r="B8" s="36" t="s">
        <v>167</v>
      </c>
      <c r="C8" s="41" t="s">
        <v>173</v>
      </c>
      <c r="D8" s="42" t="s">
        <v>177</v>
      </c>
      <c r="E8" s="41"/>
      <c r="F8" s="43" t="s">
        <v>52</v>
      </c>
      <c r="G8" s="40" t="s">
        <v>171</v>
      </c>
      <c r="H8" s="41" t="s">
        <v>56</v>
      </c>
      <c r="I8" s="144">
        <v>1</v>
      </c>
      <c r="J8" s="168"/>
      <c r="K8" s="143">
        <f t="shared" si="2"/>
        <v>0</v>
      </c>
      <c r="L8" s="143">
        <f t="shared" si="3"/>
        <v>0</v>
      </c>
    </row>
    <row r="9" spans="1:14" s="19" customFormat="1" ht="48" customHeight="1" x14ac:dyDescent="0.25">
      <c r="A9" s="17"/>
      <c r="B9" s="36" t="s">
        <v>167</v>
      </c>
      <c r="C9" s="41" t="s">
        <v>172</v>
      </c>
      <c r="D9" s="42" t="s">
        <v>177</v>
      </c>
      <c r="E9" s="41"/>
      <c r="F9" s="43" t="s">
        <v>52</v>
      </c>
      <c r="G9" s="40" t="s">
        <v>171</v>
      </c>
      <c r="H9" s="41" t="s">
        <v>56</v>
      </c>
      <c r="I9" s="144">
        <v>1</v>
      </c>
      <c r="J9" s="168"/>
      <c r="K9" s="143">
        <f t="shared" si="2"/>
        <v>0</v>
      </c>
      <c r="L9" s="143">
        <f t="shared" si="3"/>
        <v>0</v>
      </c>
    </row>
    <row r="10" spans="1:14" ht="48" customHeight="1" x14ac:dyDescent="0.25">
      <c r="A10" s="6" t="s">
        <v>300</v>
      </c>
      <c r="B10" s="36" t="s">
        <v>167</v>
      </c>
      <c r="C10" s="41" t="s">
        <v>175</v>
      </c>
      <c r="D10" s="42" t="s">
        <v>178</v>
      </c>
      <c r="E10" s="41"/>
      <c r="F10" s="43" t="s">
        <v>52</v>
      </c>
      <c r="G10" s="40" t="s">
        <v>171</v>
      </c>
      <c r="H10" s="41" t="s">
        <v>56</v>
      </c>
      <c r="I10" s="144">
        <v>1</v>
      </c>
      <c r="J10" s="168"/>
      <c r="K10" s="143">
        <f t="shared" si="2"/>
        <v>0</v>
      </c>
      <c r="L10" s="143">
        <f t="shared" si="3"/>
        <v>0</v>
      </c>
    </row>
    <row r="11" spans="1:14" s="19" customFormat="1" ht="90" customHeight="1" x14ac:dyDescent="0.25">
      <c r="A11" s="17"/>
      <c r="B11" s="36" t="s">
        <v>240</v>
      </c>
      <c r="C11" s="41" t="s">
        <v>238</v>
      </c>
      <c r="D11" s="42"/>
      <c r="E11" s="41"/>
      <c r="F11" s="43" t="s">
        <v>63</v>
      </c>
      <c r="G11" s="40" t="s">
        <v>239</v>
      </c>
      <c r="H11" s="41" t="s">
        <v>56</v>
      </c>
      <c r="I11" s="144">
        <v>1</v>
      </c>
      <c r="J11" s="168"/>
      <c r="K11" s="143">
        <f t="shared" si="2"/>
        <v>0</v>
      </c>
      <c r="L11" s="143">
        <f t="shared" si="3"/>
        <v>0</v>
      </c>
    </row>
    <row r="12" spans="1:14" ht="48" customHeight="1" x14ac:dyDescent="0.25">
      <c r="A12" s="6" t="s">
        <v>307</v>
      </c>
      <c r="B12" s="36" t="s">
        <v>167</v>
      </c>
      <c r="C12" s="47" t="s">
        <v>180</v>
      </c>
      <c r="D12" s="42" t="s">
        <v>179</v>
      </c>
      <c r="E12" s="41"/>
      <c r="F12" s="43" t="s">
        <v>63</v>
      </c>
      <c r="G12" s="40" t="s">
        <v>171</v>
      </c>
      <c r="H12" s="47" t="s">
        <v>56</v>
      </c>
      <c r="I12" s="144">
        <v>1</v>
      </c>
      <c r="J12" s="168"/>
      <c r="K12" s="143">
        <f t="shared" si="2"/>
        <v>0</v>
      </c>
      <c r="L12" s="143">
        <f t="shared" si="3"/>
        <v>0</v>
      </c>
    </row>
    <row r="13" spans="1:14" s="19" customFormat="1" ht="48" customHeight="1" x14ac:dyDescent="0.25">
      <c r="A13" s="17"/>
      <c r="B13" s="42" t="s">
        <v>167</v>
      </c>
      <c r="C13" s="47" t="s">
        <v>181</v>
      </c>
      <c r="D13" s="42" t="s">
        <v>179</v>
      </c>
      <c r="E13" s="41"/>
      <c r="F13" s="43" t="s">
        <v>63</v>
      </c>
      <c r="G13" s="40" t="s">
        <v>171</v>
      </c>
      <c r="H13" s="47" t="s">
        <v>56</v>
      </c>
      <c r="I13" s="144">
        <v>1</v>
      </c>
      <c r="J13" s="168"/>
      <c r="K13" s="143">
        <f t="shared" si="2"/>
        <v>0</v>
      </c>
      <c r="L13" s="143">
        <f t="shared" si="3"/>
        <v>0</v>
      </c>
    </row>
    <row r="14" spans="1:14" s="19" customFormat="1" ht="48" customHeight="1" x14ac:dyDescent="0.25">
      <c r="A14" s="17"/>
      <c r="B14" s="36" t="s">
        <v>167</v>
      </c>
      <c r="C14" s="47" t="s">
        <v>182</v>
      </c>
      <c r="D14" s="42" t="s">
        <v>179</v>
      </c>
      <c r="E14" s="41"/>
      <c r="F14" s="43" t="s">
        <v>63</v>
      </c>
      <c r="G14" s="40" t="s">
        <v>171</v>
      </c>
      <c r="H14" s="47" t="s">
        <v>56</v>
      </c>
      <c r="I14" s="144">
        <v>1</v>
      </c>
      <c r="J14" s="168"/>
      <c r="K14" s="143">
        <f t="shared" si="2"/>
        <v>0</v>
      </c>
      <c r="L14" s="143">
        <f t="shared" si="3"/>
        <v>0</v>
      </c>
    </row>
    <row r="15" spans="1:14" s="19" customFormat="1" ht="48" customHeight="1" x14ac:dyDescent="0.25">
      <c r="A15" s="17"/>
      <c r="B15" s="36" t="s">
        <v>167</v>
      </c>
      <c r="C15" s="47" t="s">
        <v>183</v>
      </c>
      <c r="D15" s="42" t="s">
        <v>179</v>
      </c>
      <c r="E15" s="41"/>
      <c r="F15" s="43" t="s">
        <v>63</v>
      </c>
      <c r="G15" s="40" t="s">
        <v>171</v>
      </c>
      <c r="H15" s="47" t="s">
        <v>56</v>
      </c>
      <c r="I15" s="144">
        <v>1</v>
      </c>
      <c r="J15" s="168"/>
      <c r="K15" s="143">
        <f t="shared" si="2"/>
        <v>0</v>
      </c>
      <c r="L15" s="143">
        <f t="shared" si="3"/>
        <v>0</v>
      </c>
    </row>
    <row r="16" spans="1:14" s="19" customFormat="1" ht="48" customHeight="1" x14ac:dyDescent="0.25">
      <c r="A16" s="17"/>
      <c r="B16" s="36" t="s">
        <v>167</v>
      </c>
      <c r="C16" s="47" t="s">
        <v>184</v>
      </c>
      <c r="D16" s="42" t="s">
        <v>179</v>
      </c>
      <c r="E16" s="41"/>
      <c r="F16" s="43" t="s">
        <v>63</v>
      </c>
      <c r="G16" s="40" t="s">
        <v>171</v>
      </c>
      <c r="H16" s="47" t="s">
        <v>56</v>
      </c>
      <c r="I16" s="144">
        <v>1</v>
      </c>
      <c r="J16" s="168"/>
      <c r="K16" s="143">
        <f t="shared" si="2"/>
        <v>0</v>
      </c>
      <c r="L16" s="143">
        <f t="shared" si="3"/>
        <v>0</v>
      </c>
    </row>
    <row r="17" spans="1:12" s="19" customFormat="1" ht="48" customHeight="1" x14ac:dyDescent="0.25">
      <c r="A17" s="17"/>
      <c r="B17" s="36" t="s">
        <v>167</v>
      </c>
      <c r="C17" s="47" t="s">
        <v>185</v>
      </c>
      <c r="D17" s="42" t="s">
        <v>179</v>
      </c>
      <c r="E17" s="41"/>
      <c r="F17" s="43" t="s">
        <v>63</v>
      </c>
      <c r="G17" s="40" t="s">
        <v>171</v>
      </c>
      <c r="H17" s="47" t="s">
        <v>56</v>
      </c>
      <c r="I17" s="144">
        <v>1</v>
      </c>
      <c r="J17" s="168"/>
      <c r="K17" s="143">
        <f t="shared" si="2"/>
        <v>0</v>
      </c>
      <c r="L17" s="143">
        <f t="shared" si="3"/>
        <v>0</v>
      </c>
    </row>
    <row r="18" spans="1:12" s="19" customFormat="1" ht="48" customHeight="1" x14ac:dyDescent="0.25">
      <c r="A18" s="17"/>
      <c r="B18" s="36" t="s">
        <v>167</v>
      </c>
      <c r="C18" s="47" t="s">
        <v>186</v>
      </c>
      <c r="D18" s="42" t="s">
        <v>179</v>
      </c>
      <c r="E18" s="41"/>
      <c r="F18" s="43" t="s">
        <v>63</v>
      </c>
      <c r="G18" s="40" t="s">
        <v>171</v>
      </c>
      <c r="H18" s="47" t="s">
        <v>56</v>
      </c>
      <c r="I18" s="144">
        <v>1</v>
      </c>
      <c r="J18" s="168"/>
      <c r="K18" s="143">
        <f t="shared" si="2"/>
        <v>0</v>
      </c>
      <c r="L18" s="143">
        <f t="shared" si="3"/>
        <v>0</v>
      </c>
    </row>
    <row r="19" spans="1:12" s="19" customFormat="1" ht="48" customHeight="1" x14ac:dyDescent="0.25">
      <c r="A19" s="17"/>
      <c r="B19" s="36" t="s">
        <v>167</v>
      </c>
      <c r="C19" s="47" t="s">
        <v>187</v>
      </c>
      <c r="D19" s="42" t="s">
        <v>179</v>
      </c>
      <c r="E19" s="41"/>
      <c r="F19" s="43" t="s">
        <v>63</v>
      </c>
      <c r="G19" s="40" t="s">
        <v>171</v>
      </c>
      <c r="H19" s="47" t="s">
        <v>56</v>
      </c>
      <c r="I19" s="144">
        <v>1</v>
      </c>
      <c r="J19" s="168"/>
      <c r="K19" s="143">
        <f t="shared" si="2"/>
        <v>0</v>
      </c>
      <c r="L19" s="143">
        <f t="shared" si="3"/>
        <v>0</v>
      </c>
    </row>
    <row r="20" spans="1:12" ht="15.75" x14ac:dyDescent="0.25">
      <c r="A20" s="2"/>
      <c r="B20" s="52"/>
      <c r="C20" s="55"/>
      <c r="D20" s="54"/>
      <c r="E20" s="51"/>
      <c r="F20" s="55"/>
      <c r="G20" s="80"/>
      <c r="H20" s="67"/>
      <c r="I20" s="159"/>
      <c r="J20" s="159"/>
      <c r="K20" s="159"/>
      <c r="L20" s="159"/>
    </row>
    <row r="21" spans="1:12" ht="48" customHeight="1" x14ac:dyDescent="0.25">
      <c r="A21" s="6" t="s">
        <v>289</v>
      </c>
      <c r="B21" s="36" t="s">
        <v>167</v>
      </c>
      <c r="C21" s="41" t="s">
        <v>188</v>
      </c>
      <c r="D21" s="42" t="s">
        <v>189</v>
      </c>
      <c r="E21" s="41"/>
      <c r="F21" s="43" t="s">
        <v>52</v>
      </c>
      <c r="G21" s="40" t="s">
        <v>171</v>
      </c>
      <c r="H21" s="41" t="s">
        <v>56</v>
      </c>
      <c r="I21" s="144">
        <v>1</v>
      </c>
      <c r="J21" s="168"/>
      <c r="K21" s="143">
        <f t="shared" ref="K21:K24" si="4">J21*I21</f>
        <v>0</v>
      </c>
      <c r="L21" s="143">
        <f t="shared" ref="L21:L24" si="5">K21*1.21</f>
        <v>0</v>
      </c>
    </row>
    <row r="22" spans="1:12" ht="48" customHeight="1" x14ac:dyDescent="0.25">
      <c r="A22" s="17"/>
      <c r="B22" s="36" t="s">
        <v>167</v>
      </c>
      <c r="C22" s="41" t="s">
        <v>190</v>
      </c>
      <c r="D22" s="42" t="s">
        <v>191</v>
      </c>
      <c r="E22" s="41"/>
      <c r="F22" s="43" t="s">
        <v>52</v>
      </c>
      <c r="G22" s="40" t="s">
        <v>171</v>
      </c>
      <c r="H22" s="47" t="s">
        <v>56</v>
      </c>
      <c r="I22" s="144">
        <v>1</v>
      </c>
      <c r="J22" s="168"/>
      <c r="K22" s="143">
        <f t="shared" si="4"/>
        <v>0</v>
      </c>
      <c r="L22" s="143">
        <f t="shared" si="5"/>
        <v>0</v>
      </c>
    </row>
    <row r="23" spans="1:12" ht="47.25" customHeight="1" x14ac:dyDescent="0.25">
      <c r="A23" s="83" t="s">
        <v>288</v>
      </c>
      <c r="B23" s="36" t="s">
        <v>167</v>
      </c>
      <c r="C23" s="41" t="s">
        <v>192</v>
      </c>
      <c r="D23" s="42" t="s">
        <v>191</v>
      </c>
      <c r="E23" s="41"/>
      <c r="F23" s="43" t="s">
        <v>52</v>
      </c>
      <c r="G23" s="40" t="s">
        <v>171</v>
      </c>
      <c r="H23" s="47" t="s">
        <v>56</v>
      </c>
      <c r="I23" s="144">
        <v>1</v>
      </c>
      <c r="J23" s="168"/>
      <c r="K23" s="143">
        <f t="shared" si="4"/>
        <v>0</v>
      </c>
      <c r="L23" s="143">
        <f t="shared" si="5"/>
        <v>0</v>
      </c>
    </row>
    <row r="24" spans="1:12" ht="47.25" customHeight="1" x14ac:dyDescent="0.25">
      <c r="A24" s="17"/>
      <c r="B24" s="42" t="s">
        <v>167</v>
      </c>
      <c r="C24" s="41" t="s">
        <v>193</v>
      </c>
      <c r="D24" s="42" t="s">
        <v>189</v>
      </c>
      <c r="E24" s="41"/>
      <c r="F24" s="43" t="s">
        <v>52</v>
      </c>
      <c r="G24" s="40" t="s">
        <v>171</v>
      </c>
      <c r="H24" s="47" t="s">
        <v>56</v>
      </c>
      <c r="I24" s="144">
        <v>1</v>
      </c>
      <c r="J24" s="168"/>
      <c r="K24" s="143">
        <f t="shared" si="4"/>
        <v>0</v>
      </c>
      <c r="L24" s="143">
        <f t="shared" si="5"/>
        <v>0</v>
      </c>
    </row>
    <row r="25" spans="1:12" ht="15.75" customHeight="1" x14ac:dyDescent="0.25">
      <c r="A25" s="21"/>
      <c r="B25" s="52"/>
      <c r="C25" s="54"/>
      <c r="D25" s="52"/>
      <c r="E25" s="54"/>
      <c r="F25" s="55"/>
      <c r="G25" s="53"/>
      <c r="H25" s="67"/>
      <c r="I25" s="159"/>
      <c r="J25" s="159"/>
      <c r="K25" s="159"/>
      <c r="L25" s="159"/>
    </row>
    <row r="26" spans="1:12" ht="48" customHeight="1" x14ac:dyDescent="0.25">
      <c r="A26" s="22" t="s">
        <v>17</v>
      </c>
      <c r="B26" s="36" t="s">
        <v>167</v>
      </c>
      <c r="C26" s="41" t="s">
        <v>194</v>
      </c>
      <c r="D26" s="42" t="s">
        <v>196</v>
      </c>
      <c r="E26" s="41"/>
      <c r="F26" s="43" t="s">
        <v>52</v>
      </c>
      <c r="G26" s="40" t="s">
        <v>171</v>
      </c>
      <c r="H26" s="47" t="s">
        <v>56</v>
      </c>
      <c r="I26" s="144">
        <v>1</v>
      </c>
      <c r="J26" s="168"/>
      <c r="K26" s="143">
        <f t="shared" ref="K26:K33" si="6">J26*I26</f>
        <v>0</v>
      </c>
      <c r="L26" s="143">
        <f t="shared" ref="L26:L33" si="7">K26*1.21</f>
        <v>0</v>
      </c>
    </row>
    <row r="27" spans="1:12" s="19" customFormat="1" ht="48" customHeight="1" x14ac:dyDescent="0.25">
      <c r="A27" s="17"/>
      <c r="B27" s="36" t="s">
        <v>167</v>
      </c>
      <c r="C27" s="41" t="s">
        <v>195</v>
      </c>
      <c r="D27" s="42" t="s">
        <v>196</v>
      </c>
      <c r="E27" s="41"/>
      <c r="F27" s="43" t="s">
        <v>52</v>
      </c>
      <c r="G27" s="40" t="s">
        <v>171</v>
      </c>
      <c r="H27" s="47" t="s">
        <v>56</v>
      </c>
      <c r="I27" s="144">
        <v>1</v>
      </c>
      <c r="J27" s="168"/>
      <c r="K27" s="143">
        <f t="shared" si="6"/>
        <v>0</v>
      </c>
      <c r="L27" s="143">
        <f t="shared" si="7"/>
        <v>0</v>
      </c>
    </row>
    <row r="28" spans="1:12" ht="47.25" customHeight="1" x14ac:dyDescent="0.25">
      <c r="A28" s="6" t="s">
        <v>308</v>
      </c>
      <c r="B28" s="36" t="s">
        <v>198</v>
      </c>
      <c r="C28" s="41" t="s">
        <v>200</v>
      </c>
      <c r="D28" s="41" t="s">
        <v>197</v>
      </c>
      <c r="E28" s="41"/>
      <c r="F28" s="43" t="s">
        <v>52</v>
      </c>
      <c r="G28" s="40" t="s">
        <v>171</v>
      </c>
      <c r="H28" s="47" t="s">
        <v>56</v>
      </c>
      <c r="I28" s="144">
        <v>2</v>
      </c>
      <c r="J28" s="168"/>
      <c r="K28" s="143">
        <f t="shared" si="6"/>
        <v>0</v>
      </c>
      <c r="L28" s="143">
        <f t="shared" si="7"/>
        <v>0</v>
      </c>
    </row>
    <row r="29" spans="1:12" s="19" customFormat="1" ht="47.25" customHeight="1" x14ac:dyDescent="0.25">
      <c r="A29" s="17"/>
      <c r="B29" s="42"/>
      <c r="C29" s="41" t="s">
        <v>201</v>
      </c>
      <c r="D29" s="41" t="s">
        <v>197</v>
      </c>
      <c r="E29" s="41"/>
      <c r="F29" s="43" t="s">
        <v>52</v>
      </c>
      <c r="G29" s="40" t="s">
        <v>171</v>
      </c>
      <c r="H29" s="47" t="s">
        <v>56</v>
      </c>
      <c r="I29" s="144">
        <v>1</v>
      </c>
      <c r="J29" s="168"/>
      <c r="K29" s="143">
        <f t="shared" si="6"/>
        <v>0</v>
      </c>
      <c r="L29" s="143">
        <f t="shared" si="7"/>
        <v>0</v>
      </c>
    </row>
    <row r="30" spans="1:12" s="19" customFormat="1" ht="47.25" customHeight="1" x14ac:dyDescent="0.25">
      <c r="A30" s="17"/>
      <c r="B30" s="36"/>
      <c r="C30" s="41" t="s">
        <v>202</v>
      </c>
      <c r="D30" s="41" t="s">
        <v>197</v>
      </c>
      <c r="E30" s="41"/>
      <c r="F30" s="43" t="s">
        <v>52</v>
      </c>
      <c r="G30" s="40" t="s">
        <v>171</v>
      </c>
      <c r="H30" s="47" t="s">
        <v>56</v>
      </c>
      <c r="I30" s="144">
        <v>1</v>
      </c>
      <c r="J30" s="168"/>
      <c r="K30" s="143">
        <f t="shared" si="6"/>
        <v>0</v>
      </c>
      <c r="L30" s="143">
        <f t="shared" si="7"/>
        <v>0</v>
      </c>
    </row>
    <row r="31" spans="1:12" s="19" customFormat="1" ht="47.25" customHeight="1" x14ac:dyDescent="0.25">
      <c r="A31" s="17"/>
      <c r="B31" s="36"/>
      <c r="C31" s="41" t="s">
        <v>203</v>
      </c>
      <c r="D31" s="41" t="s">
        <v>197</v>
      </c>
      <c r="E31" s="41"/>
      <c r="F31" s="43" t="s">
        <v>52</v>
      </c>
      <c r="G31" s="40" t="s">
        <v>171</v>
      </c>
      <c r="H31" s="47" t="s">
        <v>56</v>
      </c>
      <c r="I31" s="144">
        <v>1</v>
      </c>
      <c r="J31" s="168"/>
      <c r="K31" s="143">
        <f t="shared" si="6"/>
        <v>0</v>
      </c>
      <c r="L31" s="143">
        <f t="shared" si="7"/>
        <v>0</v>
      </c>
    </row>
    <row r="32" spans="1:12" s="19" customFormat="1" ht="47.25" customHeight="1" x14ac:dyDescent="0.25">
      <c r="A32" s="17"/>
      <c r="B32" s="36"/>
      <c r="C32" s="41" t="s">
        <v>204</v>
      </c>
      <c r="D32" s="41" t="s">
        <v>197</v>
      </c>
      <c r="E32" s="41"/>
      <c r="F32" s="43" t="s">
        <v>52</v>
      </c>
      <c r="G32" s="40" t="s">
        <v>171</v>
      </c>
      <c r="H32" s="47" t="s">
        <v>56</v>
      </c>
      <c r="I32" s="144">
        <v>1</v>
      </c>
      <c r="J32" s="168"/>
      <c r="K32" s="143">
        <f t="shared" si="6"/>
        <v>0</v>
      </c>
      <c r="L32" s="143">
        <f t="shared" si="7"/>
        <v>0</v>
      </c>
    </row>
    <row r="33" spans="1:12" s="19" customFormat="1" ht="47.25" customHeight="1" x14ac:dyDescent="0.25">
      <c r="A33" s="17"/>
      <c r="B33" s="36"/>
      <c r="C33" s="41" t="s">
        <v>205</v>
      </c>
      <c r="D33" s="41" t="s">
        <v>197</v>
      </c>
      <c r="E33" s="41"/>
      <c r="F33" s="43" t="s">
        <v>52</v>
      </c>
      <c r="G33" s="40" t="s">
        <v>171</v>
      </c>
      <c r="H33" s="47" t="s">
        <v>56</v>
      </c>
      <c r="I33" s="144">
        <v>1</v>
      </c>
      <c r="J33" s="168"/>
      <c r="K33" s="143">
        <f t="shared" si="6"/>
        <v>0</v>
      </c>
      <c r="L33" s="143">
        <f t="shared" si="7"/>
        <v>0</v>
      </c>
    </row>
    <row r="34" spans="1:12" ht="16.5" thickBot="1" x14ac:dyDescent="0.3">
      <c r="A34" s="94"/>
      <c r="B34" s="75"/>
      <c r="C34" s="75"/>
      <c r="D34" s="76"/>
      <c r="E34" s="76"/>
      <c r="F34" s="77"/>
      <c r="G34" s="81"/>
      <c r="H34" s="67"/>
      <c r="I34" s="163"/>
      <c r="J34" s="163"/>
      <c r="K34" s="164"/>
      <c r="L34" s="165"/>
    </row>
    <row r="35" spans="1:12" ht="45" customHeight="1" thickBot="1" x14ac:dyDescent="0.3">
      <c r="A35" s="60" t="s">
        <v>45</v>
      </c>
      <c r="B35" s="57" t="s">
        <v>199</v>
      </c>
      <c r="C35" s="57" t="s">
        <v>159</v>
      </c>
      <c r="D35" s="57" t="s">
        <v>210</v>
      </c>
      <c r="E35" s="57"/>
      <c r="F35" s="57"/>
      <c r="G35" s="82"/>
      <c r="H35" s="57" t="s">
        <v>53</v>
      </c>
      <c r="I35" s="166" t="s">
        <v>54</v>
      </c>
      <c r="J35" s="167" t="s">
        <v>83</v>
      </c>
      <c r="K35" s="167" t="s">
        <v>55</v>
      </c>
      <c r="L35" s="167" t="s">
        <v>274</v>
      </c>
    </row>
    <row r="36" spans="1:12" ht="105" customHeight="1" x14ac:dyDescent="0.25">
      <c r="A36" s="6" t="s">
        <v>303</v>
      </c>
      <c r="B36" s="36" t="s">
        <v>331</v>
      </c>
      <c r="C36" s="43" t="s">
        <v>312</v>
      </c>
      <c r="D36" s="47" t="s">
        <v>217</v>
      </c>
      <c r="E36" s="41"/>
      <c r="F36" s="43"/>
      <c r="G36" s="44" t="s">
        <v>348</v>
      </c>
      <c r="H36" s="47" t="s">
        <v>56</v>
      </c>
      <c r="I36" s="144">
        <v>4</v>
      </c>
      <c r="J36" s="168"/>
      <c r="K36" s="143">
        <f>J36*I36</f>
        <v>0</v>
      </c>
      <c r="L36" s="143">
        <f t="shared" ref="L36:L43" si="8">K36*1.21</f>
        <v>0</v>
      </c>
    </row>
    <row r="37" spans="1:12" s="19" customFormat="1" ht="135" customHeight="1" x14ac:dyDescent="0.25">
      <c r="A37" s="17"/>
      <c r="B37" s="36" t="s">
        <v>331</v>
      </c>
      <c r="C37" s="43" t="s">
        <v>311</v>
      </c>
      <c r="D37" s="47" t="s">
        <v>217</v>
      </c>
      <c r="E37" s="41"/>
      <c r="F37" s="43"/>
      <c r="G37" s="44" t="s">
        <v>349</v>
      </c>
      <c r="H37" s="47" t="s">
        <v>56</v>
      </c>
      <c r="I37" s="144">
        <v>2</v>
      </c>
      <c r="J37" s="168"/>
      <c r="K37" s="143">
        <f>J37*I37</f>
        <v>0</v>
      </c>
      <c r="L37" s="143">
        <f t="shared" ref="L37" si="9">K37*1.21</f>
        <v>0</v>
      </c>
    </row>
    <row r="38" spans="1:12" s="19" customFormat="1" ht="135" customHeight="1" x14ac:dyDescent="0.25">
      <c r="A38" s="6" t="s">
        <v>23</v>
      </c>
      <c r="B38" s="36" t="s">
        <v>331</v>
      </c>
      <c r="C38" s="43" t="s">
        <v>313</v>
      </c>
      <c r="D38" s="47" t="s">
        <v>217</v>
      </c>
      <c r="E38" s="41"/>
      <c r="F38" s="43"/>
      <c r="G38" s="44" t="s">
        <v>349</v>
      </c>
      <c r="H38" s="47" t="s">
        <v>56</v>
      </c>
      <c r="I38" s="144">
        <v>1</v>
      </c>
      <c r="J38" s="168"/>
      <c r="K38" s="143">
        <f>J38*I38</f>
        <v>0</v>
      </c>
      <c r="L38" s="143">
        <f t="shared" ref="L38" si="10">K38*1.21</f>
        <v>0</v>
      </c>
    </row>
    <row r="39" spans="1:12" ht="15.75" x14ac:dyDescent="0.25">
      <c r="A39" s="17"/>
      <c r="B39" s="78"/>
      <c r="C39" s="78"/>
      <c r="D39" s="79"/>
      <c r="E39" s="79"/>
      <c r="F39" s="78"/>
      <c r="G39" s="80"/>
      <c r="H39" s="67"/>
      <c r="I39" s="159"/>
      <c r="J39" s="159"/>
      <c r="K39" s="159"/>
      <c r="L39" s="159"/>
    </row>
    <row r="40" spans="1:12" ht="47.25" customHeight="1" x14ac:dyDescent="0.25">
      <c r="A40" s="6" t="s">
        <v>42</v>
      </c>
      <c r="B40" s="36" t="s">
        <v>208</v>
      </c>
      <c r="C40" s="42" t="s">
        <v>207</v>
      </c>
      <c r="D40" s="47" t="s">
        <v>211</v>
      </c>
      <c r="E40" s="41"/>
      <c r="F40" s="43"/>
      <c r="G40" s="44" t="s">
        <v>216</v>
      </c>
      <c r="H40" s="47" t="s">
        <v>56</v>
      </c>
      <c r="I40" s="144">
        <v>1300</v>
      </c>
      <c r="J40" s="168"/>
      <c r="K40" s="143">
        <f>J40*I40</f>
        <v>0</v>
      </c>
      <c r="L40" s="143">
        <f t="shared" si="8"/>
        <v>0</v>
      </c>
    </row>
    <row r="41" spans="1:12" s="19" customFormat="1" ht="48" customHeight="1" x14ac:dyDescent="0.25">
      <c r="A41" s="17"/>
      <c r="B41" s="36" t="s">
        <v>160</v>
      </c>
      <c r="C41" s="42" t="s">
        <v>206</v>
      </c>
      <c r="D41" s="47" t="s">
        <v>212</v>
      </c>
      <c r="E41" s="41"/>
      <c r="F41" s="43"/>
      <c r="G41" s="44" t="s">
        <v>215</v>
      </c>
      <c r="H41" s="47" t="s">
        <v>56</v>
      </c>
      <c r="I41" s="144">
        <v>200</v>
      </c>
      <c r="J41" s="168"/>
      <c r="K41" s="143">
        <f>J41*I41</f>
        <v>0</v>
      </c>
      <c r="L41" s="143">
        <f t="shared" si="8"/>
        <v>0</v>
      </c>
    </row>
    <row r="42" spans="1:12" ht="15.75" x14ac:dyDescent="0.25">
      <c r="A42" s="17"/>
      <c r="B42" s="78"/>
      <c r="C42" s="78"/>
      <c r="D42" s="79"/>
      <c r="E42" s="79"/>
      <c r="F42" s="78"/>
      <c r="G42" s="80"/>
      <c r="H42" s="67"/>
      <c r="I42" s="159"/>
      <c r="J42" s="159"/>
      <c r="K42" s="159"/>
      <c r="L42" s="159"/>
    </row>
    <row r="43" spans="1:12" ht="117.75" customHeight="1" x14ac:dyDescent="0.25">
      <c r="A43" s="6" t="s">
        <v>309</v>
      </c>
      <c r="B43" s="36" t="s">
        <v>209</v>
      </c>
      <c r="C43" s="42" t="s">
        <v>253</v>
      </c>
      <c r="D43" s="47" t="s">
        <v>213</v>
      </c>
      <c r="E43" s="41"/>
      <c r="F43" s="43"/>
      <c r="G43" s="44"/>
      <c r="H43" s="47" t="s">
        <v>56</v>
      </c>
      <c r="I43" s="144">
        <v>80</v>
      </c>
      <c r="J43" s="168"/>
      <c r="K43" s="143">
        <f>J43*I43</f>
        <v>0</v>
      </c>
      <c r="L43" s="143">
        <f t="shared" si="8"/>
        <v>0</v>
      </c>
    </row>
    <row r="44" spans="1:12" ht="21" x14ac:dyDescent="0.35">
      <c r="A44" s="151" t="s">
        <v>275</v>
      </c>
      <c r="B44" s="152"/>
      <c r="C44" s="152"/>
      <c r="D44" s="152"/>
      <c r="E44" s="152"/>
      <c r="F44" s="152"/>
      <c r="G44" s="152"/>
      <c r="H44" s="152"/>
      <c r="I44" s="154">
        <f>SUM(I2:I43)</f>
        <v>1616</v>
      </c>
      <c r="J44" s="154">
        <f t="shared" ref="J44:L44" si="11">SUM(J2:J43)</f>
        <v>0</v>
      </c>
      <c r="K44" s="154">
        <f t="shared" si="11"/>
        <v>0</v>
      </c>
      <c r="L44" s="154">
        <f t="shared" si="11"/>
        <v>0</v>
      </c>
    </row>
  </sheetData>
  <sheetProtection algorithmName="SHA-512" hashValue="23rZxFNWFG0fElk5RIIGoPTuyFLsYzkEMyW1pfn1SsVXkwn1zvtJuLA70HxEApIF4cm/I0vti2jOAzguJ0JFCw==" saltValue="yChpGg3F3cJRHzBZsP67rg==" spinCount="100000" sheet="1" objects="1" scenarios="1"/>
  <pageMargins left="0.7" right="0.7" top="0.78740157499999996" bottom="0.78740157499999996" header="0.3" footer="0.3"/>
  <pageSetup paperSize="8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4"/>
  <sheetViews>
    <sheetView zoomScale="85" zoomScaleNormal="85" workbookViewId="0">
      <pane ySplit="1" topLeftCell="A2" activePane="bottomLeft" state="frozen"/>
      <selection pane="bottomLeft"/>
    </sheetView>
  </sheetViews>
  <sheetFormatPr defaultRowHeight="15" x14ac:dyDescent="0.25"/>
  <cols>
    <col min="1" max="1" width="12.85546875" customWidth="1"/>
    <col min="2" max="2" width="21.42578125" customWidth="1"/>
    <col min="3" max="3" width="11.140625" style="19" customWidth="1"/>
    <col min="4" max="4" width="11" customWidth="1"/>
    <col min="5" max="5" width="31.140625" style="101" customWidth="1"/>
    <col min="6" max="6" width="8.85546875" customWidth="1"/>
    <col min="7" max="7" width="5.28515625" customWidth="1"/>
    <col min="8" max="8" width="9.85546875" customWidth="1"/>
    <col min="9" max="9" width="13.85546875" customWidth="1"/>
    <col min="10" max="10" width="13.7109375" customWidth="1"/>
    <col min="11" max="11" width="13.85546875" customWidth="1"/>
  </cols>
  <sheetData>
    <row r="1" spans="1:11" ht="45" customHeight="1" thickBot="1" x14ac:dyDescent="0.3">
      <c r="A1" s="70" t="s">
        <v>45</v>
      </c>
      <c r="B1" s="70" t="s">
        <v>47</v>
      </c>
      <c r="C1" s="70" t="s">
        <v>223</v>
      </c>
      <c r="D1" s="70" t="s">
        <v>224</v>
      </c>
      <c r="E1" s="70" t="s">
        <v>43</v>
      </c>
      <c r="F1" s="70" t="s">
        <v>214</v>
      </c>
      <c r="G1" s="70" t="s">
        <v>53</v>
      </c>
      <c r="H1" s="71" t="s">
        <v>54</v>
      </c>
      <c r="I1" s="70" t="s">
        <v>83</v>
      </c>
      <c r="J1" s="70" t="s">
        <v>55</v>
      </c>
      <c r="K1" s="70" t="s">
        <v>274</v>
      </c>
    </row>
    <row r="2" spans="1:11" ht="32.25" customHeight="1" x14ac:dyDescent="0.25">
      <c r="A2" s="7" t="s">
        <v>288</v>
      </c>
      <c r="B2" s="13" t="s">
        <v>218</v>
      </c>
      <c r="C2" s="25">
        <v>190</v>
      </c>
      <c r="D2" s="26">
        <v>60</v>
      </c>
      <c r="E2" s="95" t="s">
        <v>219</v>
      </c>
      <c r="F2" s="26">
        <v>150</v>
      </c>
      <c r="G2" s="39" t="s">
        <v>56</v>
      </c>
      <c r="H2" s="143">
        <v>8</v>
      </c>
      <c r="I2" s="168"/>
      <c r="J2" s="143">
        <f t="shared" ref="J2:J22" si="0">I2*H2</f>
        <v>0</v>
      </c>
      <c r="K2" s="143">
        <f t="shared" ref="K2:K22" si="1">J2*1.21</f>
        <v>0</v>
      </c>
    </row>
    <row r="3" spans="1:11" ht="15.75" customHeight="1" x14ac:dyDescent="0.25">
      <c r="A3" s="2"/>
      <c r="B3" s="13" t="s">
        <v>27</v>
      </c>
      <c r="C3" s="25">
        <v>200</v>
      </c>
      <c r="D3" s="25">
        <v>60</v>
      </c>
      <c r="E3" s="96" t="s">
        <v>225</v>
      </c>
      <c r="F3" s="25">
        <v>150</v>
      </c>
      <c r="G3" s="41" t="s">
        <v>56</v>
      </c>
      <c r="H3" s="144">
        <v>1</v>
      </c>
      <c r="I3" s="168"/>
      <c r="J3" s="143">
        <f t="shared" si="0"/>
        <v>0</v>
      </c>
      <c r="K3" s="143">
        <f t="shared" si="1"/>
        <v>0</v>
      </c>
    </row>
    <row r="4" spans="1:11" s="19" customFormat="1" ht="15.75" customHeight="1" x14ac:dyDescent="0.25">
      <c r="A4" s="2"/>
      <c r="B4" s="13" t="s">
        <v>27</v>
      </c>
      <c r="C4" s="25">
        <v>160</v>
      </c>
      <c r="D4" s="25">
        <v>60</v>
      </c>
      <c r="E4" s="96" t="s">
        <v>225</v>
      </c>
      <c r="F4" s="25">
        <v>150</v>
      </c>
      <c r="G4" s="41" t="s">
        <v>56</v>
      </c>
      <c r="H4" s="144">
        <v>1</v>
      </c>
      <c r="I4" s="168"/>
      <c r="J4" s="143">
        <f t="shared" si="0"/>
        <v>0</v>
      </c>
      <c r="K4" s="143">
        <f t="shared" si="1"/>
        <v>0</v>
      </c>
    </row>
    <row r="5" spans="1:11" s="19" customFormat="1" ht="15.75" customHeight="1" x14ac:dyDescent="0.25">
      <c r="A5" s="2"/>
      <c r="B5" s="13" t="s">
        <v>27</v>
      </c>
      <c r="C5" s="25">
        <v>150</v>
      </c>
      <c r="D5" s="25">
        <v>60</v>
      </c>
      <c r="E5" s="96" t="s">
        <v>225</v>
      </c>
      <c r="F5" s="25">
        <v>150</v>
      </c>
      <c r="G5" s="41" t="s">
        <v>56</v>
      </c>
      <c r="H5" s="144">
        <v>1</v>
      </c>
      <c r="I5" s="168"/>
      <c r="J5" s="143">
        <f t="shared" si="0"/>
        <v>0</v>
      </c>
      <c r="K5" s="143">
        <f t="shared" si="1"/>
        <v>0</v>
      </c>
    </row>
    <row r="6" spans="1:11" s="19" customFormat="1" ht="15.75" customHeight="1" x14ac:dyDescent="0.25">
      <c r="A6" s="2"/>
      <c r="B6" s="13" t="s">
        <v>27</v>
      </c>
      <c r="C6" s="25">
        <v>130</v>
      </c>
      <c r="D6" s="25">
        <v>60</v>
      </c>
      <c r="E6" s="96" t="s">
        <v>225</v>
      </c>
      <c r="F6" s="25">
        <v>150</v>
      </c>
      <c r="G6" s="41" t="s">
        <v>56</v>
      </c>
      <c r="H6" s="144">
        <v>4</v>
      </c>
      <c r="I6" s="168"/>
      <c r="J6" s="143">
        <f t="shared" si="0"/>
        <v>0</v>
      </c>
      <c r="K6" s="143">
        <f t="shared" si="1"/>
        <v>0</v>
      </c>
    </row>
    <row r="7" spans="1:11" s="19" customFormat="1" ht="15.75" customHeight="1" x14ac:dyDescent="0.25">
      <c r="A7" s="2"/>
      <c r="B7" s="13" t="s">
        <v>27</v>
      </c>
      <c r="C7" s="25">
        <v>120</v>
      </c>
      <c r="D7" s="25">
        <v>60</v>
      </c>
      <c r="E7" s="96" t="s">
        <v>225</v>
      </c>
      <c r="F7" s="25">
        <v>150</v>
      </c>
      <c r="G7" s="41" t="s">
        <v>56</v>
      </c>
      <c r="H7" s="144">
        <v>3</v>
      </c>
      <c r="I7" s="168"/>
      <c r="J7" s="143">
        <f t="shared" si="0"/>
        <v>0</v>
      </c>
      <c r="K7" s="143">
        <f t="shared" si="1"/>
        <v>0</v>
      </c>
    </row>
    <row r="8" spans="1:11" s="19" customFormat="1" ht="15.75" customHeight="1" x14ac:dyDescent="0.25">
      <c r="A8" s="2"/>
      <c r="B8" s="13" t="s">
        <v>27</v>
      </c>
      <c r="C8" s="25">
        <v>110</v>
      </c>
      <c r="D8" s="25">
        <v>60</v>
      </c>
      <c r="E8" s="96" t="s">
        <v>225</v>
      </c>
      <c r="F8" s="25">
        <v>150</v>
      </c>
      <c r="G8" s="41" t="s">
        <v>56</v>
      </c>
      <c r="H8" s="144">
        <v>2</v>
      </c>
      <c r="I8" s="168"/>
      <c r="J8" s="143">
        <f t="shared" si="0"/>
        <v>0</v>
      </c>
      <c r="K8" s="143">
        <f t="shared" si="1"/>
        <v>0</v>
      </c>
    </row>
    <row r="9" spans="1:11" s="19" customFormat="1" ht="15.75" customHeight="1" x14ac:dyDescent="0.25">
      <c r="A9" s="2"/>
      <c r="B9" s="13" t="s">
        <v>27</v>
      </c>
      <c r="C9" s="25">
        <v>100</v>
      </c>
      <c r="D9" s="25">
        <v>60</v>
      </c>
      <c r="E9" s="96" t="s">
        <v>225</v>
      </c>
      <c r="F9" s="25">
        <v>150</v>
      </c>
      <c r="G9" s="41" t="s">
        <v>56</v>
      </c>
      <c r="H9" s="144">
        <v>4</v>
      </c>
      <c r="I9" s="168"/>
      <c r="J9" s="143">
        <f t="shared" si="0"/>
        <v>0</v>
      </c>
      <c r="K9" s="143">
        <f t="shared" si="1"/>
        <v>0</v>
      </c>
    </row>
    <row r="10" spans="1:11" s="19" customFormat="1" ht="15.75" customHeight="1" x14ac:dyDescent="0.25">
      <c r="A10" s="2"/>
      <c r="B10" s="13" t="s">
        <v>27</v>
      </c>
      <c r="C10" s="25">
        <v>90</v>
      </c>
      <c r="D10" s="25">
        <v>60</v>
      </c>
      <c r="E10" s="96" t="s">
        <v>225</v>
      </c>
      <c r="F10" s="25">
        <v>150</v>
      </c>
      <c r="G10" s="41" t="s">
        <v>56</v>
      </c>
      <c r="H10" s="144">
        <v>3</v>
      </c>
      <c r="I10" s="168"/>
      <c r="J10" s="143">
        <f t="shared" si="0"/>
        <v>0</v>
      </c>
      <c r="K10" s="143">
        <f t="shared" si="1"/>
        <v>0</v>
      </c>
    </row>
    <row r="11" spans="1:11" s="19" customFormat="1" ht="15.75" customHeight="1" x14ac:dyDescent="0.25">
      <c r="A11" s="2"/>
      <c r="B11" s="13" t="s">
        <v>27</v>
      </c>
      <c r="C11" s="25">
        <v>80</v>
      </c>
      <c r="D11" s="25">
        <v>60</v>
      </c>
      <c r="E11" s="96" t="s">
        <v>225</v>
      </c>
      <c r="F11" s="25">
        <v>150</v>
      </c>
      <c r="G11" s="41" t="s">
        <v>56</v>
      </c>
      <c r="H11" s="144">
        <v>2</v>
      </c>
      <c r="I11" s="168"/>
      <c r="J11" s="143">
        <f t="shared" si="0"/>
        <v>0</v>
      </c>
      <c r="K11" s="143">
        <f t="shared" si="1"/>
        <v>0</v>
      </c>
    </row>
    <row r="12" spans="1:11" s="19" customFormat="1" ht="15.75" customHeight="1" x14ac:dyDescent="0.25">
      <c r="A12" s="2"/>
      <c r="B12" s="13" t="s">
        <v>27</v>
      </c>
      <c r="C12" s="25">
        <v>60</v>
      </c>
      <c r="D12" s="25">
        <v>60</v>
      </c>
      <c r="E12" s="96" t="s">
        <v>225</v>
      </c>
      <c r="F12" s="25">
        <v>150</v>
      </c>
      <c r="G12" s="41" t="s">
        <v>56</v>
      </c>
      <c r="H12" s="144">
        <v>1</v>
      </c>
      <c r="I12" s="168"/>
      <c r="J12" s="143">
        <f t="shared" si="0"/>
        <v>0</v>
      </c>
      <c r="K12" s="143">
        <f t="shared" si="1"/>
        <v>0</v>
      </c>
    </row>
    <row r="13" spans="1:11" s="19" customFormat="1" ht="15.75" customHeight="1" x14ac:dyDescent="0.25">
      <c r="A13" s="2"/>
      <c r="B13" s="13" t="s">
        <v>27</v>
      </c>
      <c r="C13" s="25">
        <v>200</v>
      </c>
      <c r="D13" s="25">
        <v>65</v>
      </c>
      <c r="E13" s="96" t="s">
        <v>225</v>
      </c>
      <c r="F13" s="25">
        <v>150</v>
      </c>
      <c r="G13" s="41" t="s">
        <v>56</v>
      </c>
      <c r="H13" s="144">
        <v>1</v>
      </c>
      <c r="I13" s="168"/>
      <c r="J13" s="143">
        <f t="shared" si="0"/>
        <v>0</v>
      </c>
      <c r="K13" s="143">
        <f t="shared" si="1"/>
        <v>0</v>
      </c>
    </row>
    <row r="14" spans="1:11" s="19" customFormat="1" ht="15.75" customHeight="1" x14ac:dyDescent="0.25">
      <c r="A14" s="2"/>
      <c r="B14" s="13" t="s">
        <v>27</v>
      </c>
      <c r="C14" s="25">
        <v>150</v>
      </c>
      <c r="D14" s="25">
        <v>65</v>
      </c>
      <c r="E14" s="96" t="s">
        <v>225</v>
      </c>
      <c r="F14" s="25">
        <v>150</v>
      </c>
      <c r="G14" s="41" t="s">
        <v>56</v>
      </c>
      <c r="H14" s="144">
        <v>1</v>
      </c>
      <c r="I14" s="168"/>
      <c r="J14" s="143">
        <f t="shared" si="0"/>
        <v>0</v>
      </c>
      <c r="K14" s="143">
        <f t="shared" si="1"/>
        <v>0</v>
      </c>
    </row>
    <row r="15" spans="1:11" s="19" customFormat="1" ht="15.75" customHeight="1" x14ac:dyDescent="0.25">
      <c r="A15" s="2"/>
      <c r="B15" s="13" t="s">
        <v>27</v>
      </c>
      <c r="C15" s="25">
        <v>120</v>
      </c>
      <c r="D15" s="25">
        <v>65</v>
      </c>
      <c r="E15" s="96" t="s">
        <v>225</v>
      </c>
      <c r="F15" s="25">
        <v>150</v>
      </c>
      <c r="G15" s="41" t="s">
        <v>56</v>
      </c>
      <c r="H15" s="144">
        <v>2</v>
      </c>
      <c r="I15" s="168"/>
      <c r="J15" s="143">
        <f t="shared" si="0"/>
        <v>0</v>
      </c>
      <c r="K15" s="143">
        <f t="shared" si="1"/>
        <v>0</v>
      </c>
    </row>
    <row r="16" spans="1:11" s="19" customFormat="1" ht="15.75" customHeight="1" x14ac:dyDescent="0.25">
      <c r="A16" s="2"/>
      <c r="B16" s="13" t="s">
        <v>27</v>
      </c>
      <c r="C16" s="25">
        <v>110</v>
      </c>
      <c r="D16" s="25">
        <v>65</v>
      </c>
      <c r="E16" s="96" t="s">
        <v>225</v>
      </c>
      <c r="F16" s="25">
        <v>150</v>
      </c>
      <c r="G16" s="41" t="s">
        <v>56</v>
      </c>
      <c r="H16" s="144">
        <v>1</v>
      </c>
      <c r="I16" s="168"/>
      <c r="J16" s="143">
        <f t="shared" si="0"/>
        <v>0</v>
      </c>
      <c r="K16" s="143">
        <f t="shared" si="1"/>
        <v>0</v>
      </c>
    </row>
    <row r="17" spans="1:11" ht="15.75" customHeight="1" x14ac:dyDescent="0.25">
      <c r="A17" s="2"/>
      <c r="B17" s="13" t="s">
        <v>27</v>
      </c>
      <c r="C17" s="25">
        <v>330</v>
      </c>
      <c r="D17" s="25">
        <v>90</v>
      </c>
      <c r="E17" s="96" t="s">
        <v>225</v>
      </c>
      <c r="F17" s="25">
        <v>150</v>
      </c>
      <c r="G17" s="41" t="s">
        <v>56</v>
      </c>
      <c r="H17" s="144">
        <v>1</v>
      </c>
      <c r="I17" s="168"/>
      <c r="J17" s="143">
        <f t="shared" si="0"/>
        <v>0</v>
      </c>
      <c r="K17" s="143">
        <f t="shared" si="1"/>
        <v>0</v>
      </c>
    </row>
    <row r="18" spans="1:11" s="19" customFormat="1" ht="15.75" customHeight="1" x14ac:dyDescent="0.25">
      <c r="A18" s="2"/>
      <c r="B18" s="13" t="s">
        <v>27</v>
      </c>
      <c r="C18" s="25">
        <v>210</v>
      </c>
      <c r="D18" s="25">
        <v>120</v>
      </c>
      <c r="E18" s="96" t="s">
        <v>225</v>
      </c>
      <c r="F18" s="25">
        <v>150</v>
      </c>
      <c r="G18" s="41" t="s">
        <v>56</v>
      </c>
      <c r="H18" s="144">
        <v>1</v>
      </c>
      <c r="I18" s="168"/>
      <c r="J18" s="143">
        <f t="shared" si="0"/>
        <v>0</v>
      </c>
      <c r="K18" s="143">
        <f t="shared" si="1"/>
        <v>0</v>
      </c>
    </row>
    <row r="19" spans="1:11" s="19" customFormat="1" ht="15.75" customHeight="1" x14ac:dyDescent="0.25">
      <c r="A19" s="2"/>
      <c r="B19" s="13" t="s">
        <v>27</v>
      </c>
      <c r="C19" s="25">
        <v>200</v>
      </c>
      <c r="D19" s="25">
        <v>120</v>
      </c>
      <c r="E19" s="96" t="s">
        <v>225</v>
      </c>
      <c r="F19" s="25">
        <v>150</v>
      </c>
      <c r="G19" s="41" t="s">
        <v>56</v>
      </c>
      <c r="H19" s="144">
        <v>1</v>
      </c>
      <c r="I19" s="168"/>
      <c r="J19" s="143">
        <f t="shared" si="0"/>
        <v>0</v>
      </c>
      <c r="K19" s="143">
        <f t="shared" si="1"/>
        <v>0</v>
      </c>
    </row>
    <row r="20" spans="1:11" s="19" customFormat="1" ht="15.75" customHeight="1" x14ac:dyDescent="0.25">
      <c r="A20" s="2"/>
      <c r="B20" s="13" t="s">
        <v>27</v>
      </c>
      <c r="C20" s="25">
        <v>170</v>
      </c>
      <c r="D20" s="25">
        <v>120</v>
      </c>
      <c r="E20" s="96" t="s">
        <v>225</v>
      </c>
      <c r="F20" s="25">
        <v>150</v>
      </c>
      <c r="G20" s="41" t="s">
        <v>56</v>
      </c>
      <c r="H20" s="144">
        <v>1</v>
      </c>
      <c r="I20" s="168"/>
      <c r="J20" s="143">
        <f t="shared" si="0"/>
        <v>0</v>
      </c>
      <c r="K20" s="143">
        <f t="shared" si="1"/>
        <v>0</v>
      </c>
    </row>
    <row r="21" spans="1:11" s="19" customFormat="1" ht="15.75" customHeight="1" x14ac:dyDescent="0.25">
      <c r="A21" s="2"/>
      <c r="B21" s="13" t="s">
        <v>27</v>
      </c>
      <c r="C21" s="25">
        <v>80</v>
      </c>
      <c r="D21" s="25">
        <v>120</v>
      </c>
      <c r="E21" s="96" t="s">
        <v>225</v>
      </c>
      <c r="F21" s="25">
        <v>150</v>
      </c>
      <c r="G21" s="41" t="s">
        <v>56</v>
      </c>
      <c r="H21" s="144">
        <v>1</v>
      </c>
      <c r="I21" s="168"/>
      <c r="J21" s="143">
        <f t="shared" si="0"/>
        <v>0</v>
      </c>
      <c r="K21" s="143">
        <f t="shared" si="1"/>
        <v>0</v>
      </c>
    </row>
    <row r="22" spans="1:11" s="19" customFormat="1" ht="15.75" customHeight="1" x14ac:dyDescent="0.25">
      <c r="A22" s="2"/>
      <c r="B22" s="13" t="s">
        <v>27</v>
      </c>
      <c r="C22" s="25">
        <v>70</v>
      </c>
      <c r="D22" s="25">
        <v>120</v>
      </c>
      <c r="E22" s="96" t="s">
        <v>225</v>
      </c>
      <c r="F22" s="25">
        <v>150</v>
      </c>
      <c r="G22" s="41" t="s">
        <v>56</v>
      </c>
      <c r="H22" s="144">
        <v>1</v>
      </c>
      <c r="I22" s="168"/>
      <c r="J22" s="143">
        <f t="shared" si="0"/>
        <v>0</v>
      </c>
      <c r="K22" s="143">
        <f t="shared" si="1"/>
        <v>0</v>
      </c>
    </row>
    <row r="23" spans="1:11" ht="15.75" x14ac:dyDescent="0.25">
      <c r="A23" s="2"/>
      <c r="B23" s="2"/>
      <c r="C23" s="2"/>
      <c r="D23" s="2"/>
      <c r="E23" s="97"/>
      <c r="F23" s="97"/>
      <c r="G23" s="67"/>
      <c r="H23" s="159"/>
      <c r="I23" s="159"/>
      <c r="J23" s="160"/>
      <c r="K23" s="160"/>
    </row>
    <row r="24" spans="1:11" ht="32.25" customHeight="1" x14ac:dyDescent="0.25">
      <c r="A24" s="5" t="s">
        <v>289</v>
      </c>
      <c r="B24" s="13" t="s">
        <v>220</v>
      </c>
      <c r="C24" s="25">
        <v>190</v>
      </c>
      <c r="D24" s="26">
        <v>60</v>
      </c>
      <c r="E24" s="95" t="s">
        <v>219</v>
      </c>
      <c r="F24" s="25">
        <v>150</v>
      </c>
      <c r="G24" s="41" t="s">
        <v>56</v>
      </c>
      <c r="H24" s="144">
        <v>7</v>
      </c>
      <c r="I24" s="168"/>
      <c r="J24" s="143">
        <f t="shared" ref="J24:J43" si="2">I24*H24</f>
        <v>0</v>
      </c>
      <c r="K24" s="143">
        <f t="shared" ref="K24:K43" si="3">J24*1.21</f>
        <v>0</v>
      </c>
    </row>
    <row r="25" spans="1:11" ht="15.75" x14ac:dyDescent="0.25">
      <c r="A25" s="2"/>
      <c r="B25" s="13" t="s">
        <v>27</v>
      </c>
      <c r="C25" s="25">
        <v>140</v>
      </c>
      <c r="D25" s="25">
        <v>60</v>
      </c>
      <c r="E25" s="96" t="s">
        <v>225</v>
      </c>
      <c r="F25" s="25">
        <v>150</v>
      </c>
      <c r="G25" s="41" t="s">
        <v>56</v>
      </c>
      <c r="H25" s="144">
        <v>2</v>
      </c>
      <c r="I25" s="168"/>
      <c r="J25" s="143">
        <f t="shared" si="2"/>
        <v>0</v>
      </c>
      <c r="K25" s="143">
        <f t="shared" si="3"/>
        <v>0</v>
      </c>
    </row>
    <row r="26" spans="1:11" s="19" customFormat="1" ht="15.75" x14ac:dyDescent="0.25">
      <c r="A26" s="2"/>
      <c r="B26" s="13" t="s">
        <v>27</v>
      </c>
      <c r="C26" s="25">
        <v>130</v>
      </c>
      <c r="D26" s="25">
        <v>60</v>
      </c>
      <c r="E26" s="96" t="s">
        <v>225</v>
      </c>
      <c r="F26" s="25">
        <v>150</v>
      </c>
      <c r="G26" s="41" t="s">
        <v>56</v>
      </c>
      <c r="H26" s="144">
        <v>1</v>
      </c>
      <c r="I26" s="168"/>
      <c r="J26" s="143">
        <f t="shared" si="2"/>
        <v>0</v>
      </c>
      <c r="K26" s="143">
        <f t="shared" si="3"/>
        <v>0</v>
      </c>
    </row>
    <row r="27" spans="1:11" s="19" customFormat="1" ht="15.75" x14ac:dyDescent="0.25">
      <c r="A27" s="2"/>
      <c r="B27" s="13" t="s">
        <v>27</v>
      </c>
      <c r="C27" s="25">
        <v>120</v>
      </c>
      <c r="D27" s="25">
        <v>60</v>
      </c>
      <c r="E27" s="96" t="s">
        <v>225</v>
      </c>
      <c r="F27" s="25">
        <v>150</v>
      </c>
      <c r="G27" s="41" t="s">
        <v>56</v>
      </c>
      <c r="H27" s="144">
        <v>2</v>
      </c>
      <c r="I27" s="168"/>
      <c r="J27" s="143">
        <f t="shared" si="2"/>
        <v>0</v>
      </c>
      <c r="K27" s="143">
        <f t="shared" si="3"/>
        <v>0</v>
      </c>
    </row>
    <row r="28" spans="1:11" s="19" customFormat="1" ht="15.75" x14ac:dyDescent="0.25">
      <c r="A28" s="2"/>
      <c r="B28" s="13" t="s">
        <v>27</v>
      </c>
      <c r="C28" s="25">
        <v>110</v>
      </c>
      <c r="D28" s="25">
        <v>60</v>
      </c>
      <c r="E28" s="96" t="s">
        <v>225</v>
      </c>
      <c r="F28" s="25">
        <v>150</v>
      </c>
      <c r="G28" s="41" t="s">
        <v>56</v>
      </c>
      <c r="H28" s="144">
        <v>3</v>
      </c>
      <c r="I28" s="168"/>
      <c r="J28" s="143">
        <f t="shared" si="2"/>
        <v>0</v>
      </c>
      <c r="K28" s="143">
        <f t="shared" si="3"/>
        <v>0</v>
      </c>
    </row>
    <row r="29" spans="1:11" s="19" customFormat="1" ht="15.75" x14ac:dyDescent="0.25">
      <c r="A29" s="2"/>
      <c r="B29" s="13" t="s">
        <v>27</v>
      </c>
      <c r="C29" s="25">
        <v>100</v>
      </c>
      <c r="D29" s="25">
        <v>60</v>
      </c>
      <c r="E29" s="96" t="s">
        <v>225</v>
      </c>
      <c r="F29" s="25">
        <v>150</v>
      </c>
      <c r="G29" s="41" t="s">
        <v>56</v>
      </c>
      <c r="H29" s="144">
        <v>8</v>
      </c>
      <c r="I29" s="168"/>
      <c r="J29" s="143">
        <f t="shared" si="2"/>
        <v>0</v>
      </c>
      <c r="K29" s="143">
        <f t="shared" si="3"/>
        <v>0</v>
      </c>
    </row>
    <row r="30" spans="1:11" s="19" customFormat="1" ht="15.75" x14ac:dyDescent="0.25">
      <c r="A30" s="2"/>
      <c r="B30" s="13" t="s">
        <v>27</v>
      </c>
      <c r="C30" s="25">
        <v>90</v>
      </c>
      <c r="D30" s="25">
        <v>60</v>
      </c>
      <c r="E30" s="96" t="s">
        <v>225</v>
      </c>
      <c r="F30" s="25">
        <v>150</v>
      </c>
      <c r="G30" s="41" t="s">
        <v>56</v>
      </c>
      <c r="H30" s="144">
        <v>1</v>
      </c>
      <c r="I30" s="168"/>
      <c r="J30" s="143">
        <f t="shared" si="2"/>
        <v>0</v>
      </c>
      <c r="K30" s="143">
        <f t="shared" si="3"/>
        <v>0</v>
      </c>
    </row>
    <row r="31" spans="1:11" s="19" customFormat="1" ht="15.75" x14ac:dyDescent="0.25">
      <c r="A31" s="2"/>
      <c r="B31" s="13" t="s">
        <v>27</v>
      </c>
      <c r="C31" s="25">
        <v>40</v>
      </c>
      <c r="D31" s="25">
        <v>60</v>
      </c>
      <c r="E31" s="96" t="s">
        <v>225</v>
      </c>
      <c r="F31" s="25">
        <v>150</v>
      </c>
      <c r="G31" s="41" t="s">
        <v>56</v>
      </c>
      <c r="H31" s="144">
        <v>1</v>
      </c>
      <c r="I31" s="168"/>
      <c r="J31" s="143">
        <f t="shared" si="2"/>
        <v>0</v>
      </c>
      <c r="K31" s="143">
        <f t="shared" si="3"/>
        <v>0</v>
      </c>
    </row>
    <row r="32" spans="1:11" ht="15.75" x14ac:dyDescent="0.25">
      <c r="A32" s="2"/>
      <c r="B32" s="13" t="s">
        <v>27</v>
      </c>
      <c r="C32" s="25">
        <v>120</v>
      </c>
      <c r="D32" s="25">
        <v>65</v>
      </c>
      <c r="E32" s="96" t="s">
        <v>225</v>
      </c>
      <c r="F32" s="25">
        <v>150</v>
      </c>
      <c r="G32" s="41" t="s">
        <v>56</v>
      </c>
      <c r="H32" s="144">
        <v>1</v>
      </c>
      <c r="I32" s="168"/>
      <c r="J32" s="143">
        <f t="shared" si="2"/>
        <v>0</v>
      </c>
      <c r="K32" s="143">
        <f t="shared" si="3"/>
        <v>0</v>
      </c>
    </row>
    <row r="33" spans="1:11" s="19" customFormat="1" ht="15.75" x14ac:dyDescent="0.25">
      <c r="A33" s="2"/>
      <c r="B33" s="13" t="s">
        <v>27</v>
      </c>
      <c r="C33" s="25">
        <v>110</v>
      </c>
      <c r="D33" s="25">
        <v>65</v>
      </c>
      <c r="E33" s="96" t="s">
        <v>225</v>
      </c>
      <c r="F33" s="25">
        <v>150</v>
      </c>
      <c r="G33" s="41" t="s">
        <v>56</v>
      </c>
      <c r="H33" s="144">
        <v>1</v>
      </c>
      <c r="I33" s="168"/>
      <c r="J33" s="143">
        <f t="shared" si="2"/>
        <v>0</v>
      </c>
      <c r="K33" s="143">
        <f t="shared" si="3"/>
        <v>0</v>
      </c>
    </row>
    <row r="34" spans="1:11" s="19" customFormat="1" ht="15.75" x14ac:dyDescent="0.25">
      <c r="A34" s="2"/>
      <c r="B34" s="13" t="s">
        <v>27</v>
      </c>
      <c r="C34" s="25">
        <v>80</v>
      </c>
      <c r="D34" s="25">
        <v>65</v>
      </c>
      <c r="E34" s="96" t="s">
        <v>225</v>
      </c>
      <c r="F34" s="25">
        <v>150</v>
      </c>
      <c r="G34" s="41" t="s">
        <v>56</v>
      </c>
      <c r="H34" s="144">
        <v>1</v>
      </c>
      <c r="I34" s="168"/>
      <c r="J34" s="143">
        <f t="shared" si="2"/>
        <v>0</v>
      </c>
      <c r="K34" s="143">
        <f t="shared" si="3"/>
        <v>0</v>
      </c>
    </row>
    <row r="35" spans="1:11" ht="15.75" x14ac:dyDescent="0.25">
      <c r="A35" s="2"/>
      <c r="B35" s="13" t="s">
        <v>27</v>
      </c>
      <c r="C35" s="25">
        <v>70</v>
      </c>
      <c r="D35" s="25">
        <v>70</v>
      </c>
      <c r="E35" s="96" t="s">
        <v>225</v>
      </c>
      <c r="F35" s="25">
        <v>150</v>
      </c>
      <c r="G35" s="41" t="s">
        <v>56</v>
      </c>
      <c r="H35" s="144">
        <v>1</v>
      </c>
      <c r="I35" s="168"/>
      <c r="J35" s="143">
        <f t="shared" si="2"/>
        <v>0</v>
      </c>
      <c r="K35" s="143">
        <f t="shared" si="3"/>
        <v>0</v>
      </c>
    </row>
    <row r="36" spans="1:11" ht="15.75" x14ac:dyDescent="0.25">
      <c r="A36" s="2"/>
      <c r="B36" s="13" t="s">
        <v>27</v>
      </c>
      <c r="C36" s="25">
        <v>110</v>
      </c>
      <c r="D36" s="25">
        <v>80</v>
      </c>
      <c r="E36" s="96" t="s">
        <v>225</v>
      </c>
      <c r="F36" s="25">
        <v>150</v>
      </c>
      <c r="G36" s="41" t="s">
        <v>56</v>
      </c>
      <c r="H36" s="144">
        <v>1</v>
      </c>
      <c r="I36" s="168"/>
      <c r="J36" s="143">
        <f t="shared" si="2"/>
        <v>0</v>
      </c>
      <c r="K36" s="143">
        <f t="shared" si="3"/>
        <v>0</v>
      </c>
    </row>
    <row r="37" spans="1:11" s="19" customFormat="1" ht="15.75" x14ac:dyDescent="0.25">
      <c r="A37" s="2"/>
      <c r="B37" s="13" t="s">
        <v>27</v>
      </c>
      <c r="C37" s="25">
        <v>90</v>
      </c>
      <c r="D37" s="25">
        <v>80</v>
      </c>
      <c r="E37" s="96" t="s">
        <v>225</v>
      </c>
      <c r="F37" s="25">
        <v>150</v>
      </c>
      <c r="G37" s="41" t="s">
        <v>56</v>
      </c>
      <c r="H37" s="144">
        <v>1</v>
      </c>
      <c r="I37" s="168"/>
      <c r="J37" s="143">
        <f t="shared" si="2"/>
        <v>0</v>
      </c>
      <c r="K37" s="143">
        <f t="shared" si="3"/>
        <v>0</v>
      </c>
    </row>
    <row r="38" spans="1:11" s="19" customFormat="1" ht="15.75" x14ac:dyDescent="0.25">
      <c r="A38" s="2"/>
      <c r="B38" s="13" t="s">
        <v>27</v>
      </c>
      <c r="C38" s="25">
        <v>80</v>
      </c>
      <c r="D38" s="25">
        <v>80</v>
      </c>
      <c r="E38" s="96" t="s">
        <v>225</v>
      </c>
      <c r="F38" s="25">
        <v>150</v>
      </c>
      <c r="G38" s="41" t="s">
        <v>56</v>
      </c>
      <c r="H38" s="144">
        <v>1</v>
      </c>
      <c r="I38" s="168"/>
      <c r="J38" s="143">
        <f t="shared" si="2"/>
        <v>0</v>
      </c>
      <c r="K38" s="143">
        <f t="shared" si="3"/>
        <v>0</v>
      </c>
    </row>
    <row r="39" spans="1:11" ht="15.75" x14ac:dyDescent="0.25">
      <c r="A39" s="32"/>
      <c r="B39" s="13" t="s">
        <v>27</v>
      </c>
      <c r="C39" s="25">
        <v>235</v>
      </c>
      <c r="D39" s="25">
        <v>120</v>
      </c>
      <c r="E39" s="96" t="s">
        <v>225</v>
      </c>
      <c r="F39" s="25">
        <v>150</v>
      </c>
      <c r="G39" s="41" t="s">
        <v>56</v>
      </c>
      <c r="H39" s="144">
        <v>1</v>
      </c>
      <c r="I39" s="168"/>
      <c r="J39" s="143">
        <f t="shared" si="2"/>
        <v>0</v>
      </c>
      <c r="K39" s="143">
        <f t="shared" si="3"/>
        <v>0</v>
      </c>
    </row>
    <row r="40" spans="1:11" s="19" customFormat="1" ht="15.75" x14ac:dyDescent="0.25">
      <c r="A40" s="32"/>
      <c r="B40" s="13" t="s">
        <v>27</v>
      </c>
      <c r="C40" s="25">
        <v>110</v>
      </c>
      <c r="D40" s="25">
        <v>120</v>
      </c>
      <c r="E40" s="96" t="s">
        <v>225</v>
      </c>
      <c r="F40" s="25">
        <v>150</v>
      </c>
      <c r="G40" s="41" t="s">
        <v>56</v>
      </c>
      <c r="H40" s="144">
        <v>1</v>
      </c>
      <c r="I40" s="168"/>
      <c r="J40" s="143">
        <f t="shared" si="2"/>
        <v>0</v>
      </c>
      <c r="K40" s="143">
        <f t="shared" si="3"/>
        <v>0</v>
      </c>
    </row>
    <row r="41" spans="1:11" s="19" customFormat="1" ht="15.75" x14ac:dyDescent="0.25">
      <c r="A41" s="32"/>
      <c r="B41" s="13" t="s">
        <v>27</v>
      </c>
      <c r="C41" s="25">
        <v>70</v>
      </c>
      <c r="D41" s="25">
        <v>120</v>
      </c>
      <c r="E41" s="96" t="s">
        <v>225</v>
      </c>
      <c r="F41" s="25">
        <v>150</v>
      </c>
      <c r="G41" s="41" t="s">
        <v>56</v>
      </c>
      <c r="H41" s="144">
        <v>4</v>
      </c>
      <c r="I41" s="168"/>
      <c r="J41" s="143">
        <f t="shared" si="2"/>
        <v>0</v>
      </c>
      <c r="K41" s="143">
        <f t="shared" si="3"/>
        <v>0</v>
      </c>
    </row>
    <row r="42" spans="1:11" ht="15.75" customHeight="1" x14ac:dyDescent="0.25">
      <c r="A42" s="2"/>
      <c r="B42" s="13" t="s">
        <v>27</v>
      </c>
      <c r="C42" s="25">
        <v>80</v>
      </c>
      <c r="D42" s="25">
        <v>130</v>
      </c>
      <c r="E42" s="96" t="s">
        <v>225</v>
      </c>
      <c r="F42" s="25">
        <v>150</v>
      </c>
      <c r="G42" s="41" t="s">
        <v>56</v>
      </c>
      <c r="H42" s="144">
        <v>2</v>
      </c>
      <c r="I42" s="168"/>
      <c r="J42" s="143">
        <f t="shared" si="2"/>
        <v>0</v>
      </c>
      <c r="K42" s="143">
        <f t="shared" si="3"/>
        <v>0</v>
      </c>
    </row>
    <row r="43" spans="1:11" s="19" customFormat="1" ht="15.75" customHeight="1" x14ac:dyDescent="0.25">
      <c r="A43" s="2"/>
      <c r="B43" s="13" t="s">
        <v>27</v>
      </c>
      <c r="C43" s="25">
        <v>70</v>
      </c>
      <c r="D43" s="25">
        <v>130</v>
      </c>
      <c r="E43" s="96" t="s">
        <v>225</v>
      </c>
      <c r="F43" s="25">
        <v>150</v>
      </c>
      <c r="G43" s="41" t="s">
        <v>56</v>
      </c>
      <c r="H43" s="144">
        <v>1</v>
      </c>
      <c r="I43" s="168"/>
      <c r="J43" s="143">
        <f t="shared" si="2"/>
        <v>0</v>
      </c>
      <c r="K43" s="143">
        <f t="shared" si="3"/>
        <v>0</v>
      </c>
    </row>
    <row r="44" spans="1:11" ht="15.75" x14ac:dyDescent="0.25">
      <c r="A44" s="33"/>
      <c r="B44" s="20"/>
      <c r="C44" s="20"/>
      <c r="D44" s="20"/>
      <c r="E44" s="99"/>
      <c r="F44" s="97"/>
      <c r="G44" s="67"/>
      <c r="H44" s="159"/>
      <c r="I44" s="159"/>
      <c r="J44" s="160"/>
      <c r="K44" s="160"/>
    </row>
    <row r="45" spans="1:11" ht="15.75" customHeight="1" x14ac:dyDescent="0.25">
      <c r="A45" s="5" t="s">
        <v>37</v>
      </c>
      <c r="B45" s="13" t="s">
        <v>27</v>
      </c>
      <c r="C45" s="25">
        <v>220</v>
      </c>
      <c r="D45" s="25">
        <v>60</v>
      </c>
      <c r="E45" s="96" t="s">
        <v>225</v>
      </c>
      <c r="F45" s="25">
        <v>150</v>
      </c>
      <c r="G45" s="41" t="s">
        <v>56</v>
      </c>
      <c r="H45" s="144">
        <v>1</v>
      </c>
      <c r="I45" s="168"/>
      <c r="J45" s="143">
        <f t="shared" ref="J45:J52" si="4">I45*H45</f>
        <v>0</v>
      </c>
      <c r="K45" s="143">
        <f t="shared" ref="K45:K52" si="5">J45*1.21</f>
        <v>0</v>
      </c>
    </row>
    <row r="46" spans="1:11" s="19" customFormat="1" ht="15.75" customHeight="1" x14ac:dyDescent="0.25">
      <c r="A46" s="18"/>
      <c r="B46" s="13" t="s">
        <v>27</v>
      </c>
      <c r="C46" s="25">
        <v>140</v>
      </c>
      <c r="D46" s="25">
        <v>60</v>
      </c>
      <c r="E46" s="96" t="s">
        <v>225</v>
      </c>
      <c r="F46" s="25">
        <v>150</v>
      </c>
      <c r="G46" s="41" t="s">
        <v>56</v>
      </c>
      <c r="H46" s="144">
        <v>1</v>
      </c>
      <c r="I46" s="168"/>
      <c r="J46" s="143">
        <f t="shared" si="4"/>
        <v>0</v>
      </c>
      <c r="K46" s="143">
        <f t="shared" si="5"/>
        <v>0</v>
      </c>
    </row>
    <row r="47" spans="1:11" s="19" customFormat="1" ht="15.75" customHeight="1" x14ac:dyDescent="0.25">
      <c r="A47" s="18"/>
      <c r="B47" s="13" t="s">
        <v>27</v>
      </c>
      <c r="C47" s="25">
        <v>130</v>
      </c>
      <c r="D47" s="25">
        <v>60</v>
      </c>
      <c r="E47" s="96" t="s">
        <v>225</v>
      </c>
      <c r="F47" s="25">
        <v>150</v>
      </c>
      <c r="G47" s="41" t="s">
        <v>56</v>
      </c>
      <c r="H47" s="144">
        <v>1</v>
      </c>
      <c r="I47" s="168"/>
      <c r="J47" s="143">
        <f t="shared" si="4"/>
        <v>0</v>
      </c>
      <c r="K47" s="143">
        <f t="shared" si="5"/>
        <v>0</v>
      </c>
    </row>
    <row r="48" spans="1:11" s="19" customFormat="1" ht="15.75" customHeight="1" x14ac:dyDescent="0.25">
      <c r="A48" s="18"/>
      <c r="B48" s="13" t="s">
        <v>27</v>
      </c>
      <c r="C48" s="25">
        <v>120</v>
      </c>
      <c r="D48" s="25">
        <v>60</v>
      </c>
      <c r="E48" s="96" t="s">
        <v>225</v>
      </c>
      <c r="F48" s="25">
        <v>150</v>
      </c>
      <c r="G48" s="41" t="s">
        <v>56</v>
      </c>
      <c r="H48" s="144">
        <v>1</v>
      </c>
      <c r="I48" s="168"/>
      <c r="J48" s="143">
        <f t="shared" si="4"/>
        <v>0</v>
      </c>
      <c r="K48" s="143">
        <f t="shared" si="5"/>
        <v>0</v>
      </c>
    </row>
    <row r="49" spans="1:11" s="19" customFormat="1" ht="15.75" customHeight="1" x14ac:dyDescent="0.25">
      <c r="A49" s="18"/>
      <c r="B49" s="13" t="s">
        <v>27</v>
      </c>
      <c r="C49" s="25">
        <v>100</v>
      </c>
      <c r="D49" s="25">
        <v>60</v>
      </c>
      <c r="E49" s="96" t="s">
        <v>225</v>
      </c>
      <c r="F49" s="25">
        <v>150</v>
      </c>
      <c r="G49" s="41" t="s">
        <v>56</v>
      </c>
      <c r="H49" s="144">
        <v>2</v>
      </c>
      <c r="I49" s="168"/>
      <c r="J49" s="143">
        <f t="shared" si="4"/>
        <v>0</v>
      </c>
      <c r="K49" s="143">
        <f t="shared" si="5"/>
        <v>0</v>
      </c>
    </row>
    <row r="50" spans="1:11" s="19" customFormat="1" ht="15.75" customHeight="1" x14ac:dyDescent="0.25">
      <c r="A50" s="18"/>
      <c r="B50" s="13" t="s">
        <v>27</v>
      </c>
      <c r="C50" s="25">
        <v>50</v>
      </c>
      <c r="D50" s="25">
        <v>60</v>
      </c>
      <c r="E50" s="96" t="s">
        <v>225</v>
      </c>
      <c r="F50" s="25">
        <v>150</v>
      </c>
      <c r="G50" s="41" t="s">
        <v>56</v>
      </c>
      <c r="H50" s="144">
        <v>4</v>
      </c>
      <c r="I50" s="168"/>
      <c r="J50" s="143">
        <f t="shared" si="4"/>
        <v>0</v>
      </c>
      <c r="K50" s="143">
        <f t="shared" si="5"/>
        <v>0</v>
      </c>
    </row>
    <row r="51" spans="1:11" s="19" customFormat="1" ht="15.75" x14ac:dyDescent="0.25">
      <c r="A51" s="2"/>
      <c r="B51" s="13" t="s">
        <v>27</v>
      </c>
      <c r="C51" s="25">
        <v>140</v>
      </c>
      <c r="D51" s="25">
        <v>80</v>
      </c>
      <c r="E51" s="96" t="s">
        <v>225</v>
      </c>
      <c r="F51" s="25">
        <v>150</v>
      </c>
      <c r="G51" s="41" t="s">
        <v>56</v>
      </c>
      <c r="H51" s="144">
        <v>1</v>
      </c>
      <c r="I51" s="168"/>
      <c r="J51" s="143">
        <f t="shared" si="4"/>
        <v>0</v>
      </c>
      <c r="K51" s="143">
        <f t="shared" si="5"/>
        <v>0</v>
      </c>
    </row>
    <row r="52" spans="1:11" ht="15.75" x14ac:dyDescent="0.25">
      <c r="A52" s="2"/>
      <c r="B52" s="13" t="s">
        <v>27</v>
      </c>
      <c r="C52" s="25">
        <v>80</v>
      </c>
      <c r="D52" s="25">
        <v>120</v>
      </c>
      <c r="E52" s="96" t="s">
        <v>225</v>
      </c>
      <c r="F52" s="25">
        <v>150</v>
      </c>
      <c r="G52" s="41" t="s">
        <v>56</v>
      </c>
      <c r="H52" s="144">
        <v>2</v>
      </c>
      <c r="I52" s="168"/>
      <c r="J52" s="143">
        <f t="shared" si="4"/>
        <v>0</v>
      </c>
      <c r="K52" s="143">
        <f t="shared" si="5"/>
        <v>0</v>
      </c>
    </row>
    <row r="53" spans="1:11" ht="15.75" x14ac:dyDescent="0.25">
      <c r="A53" s="2"/>
      <c r="B53" s="2"/>
      <c r="C53" s="20"/>
      <c r="D53" s="21"/>
      <c r="E53" s="100"/>
      <c r="F53" s="97"/>
      <c r="G53" s="67"/>
      <c r="H53" s="159"/>
      <c r="I53" s="159"/>
      <c r="J53" s="160"/>
      <c r="K53" s="160"/>
    </row>
    <row r="54" spans="1:11" ht="33" customHeight="1" x14ac:dyDescent="0.25">
      <c r="A54" s="5" t="s">
        <v>17</v>
      </c>
      <c r="B54" s="13" t="s">
        <v>285</v>
      </c>
      <c r="C54" s="25">
        <v>190</v>
      </c>
      <c r="D54" s="26">
        <v>60</v>
      </c>
      <c r="E54" s="98" t="s">
        <v>219</v>
      </c>
      <c r="F54" s="25">
        <v>150</v>
      </c>
      <c r="G54" s="41" t="s">
        <v>56</v>
      </c>
      <c r="H54" s="144">
        <v>5</v>
      </c>
      <c r="I54" s="168"/>
      <c r="J54" s="143">
        <f t="shared" ref="J54:J67" si="6">I54*H54</f>
        <v>0</v>
      </c>
      <c r="K54" s="143">
        <f t="shared" ref="K54:K67" si="7">J54*1.21</f>
        <v>0</v>
      </c>
    </row>
    <row r="55" spans="1:11" s="19" customFormat="1" ht="33" customHeight="1" x14ac:dyDescent="0.25">
      <c r="A55" s="2"/>
      <c r="B55" s="13" t="s">
        <v>284</v>
      </c>
      <c r="C55" s="25">
        <v>110</v>
      </c>
      <c r="D55" s="26">
        <v>60</v>
      </c>
      <c r="E55" s="98" t="s">
        <v>219</v>
      </c>
      <c r="F55" s="25">
        <v>150</v>
      </c>
      <c r="G55" s="41" t="s">
        <v>56</v>
      </c>
      <c r="H55" s="144">
        <v>1</v>
      </c>
      <c r="I55" s="168"/>
      <c r="J55" s="143">
        <f t="shared" si="6"/>
        <v>0</v>
      </c>
      <c r="K55" s="143">
        <f t="shared" si="7"/>
        <v>0</v>
      </c>
    </row>
    <row r="56" spans="1:11" ht="15.75" customHeight="1" x14ac:dyDescent="0.25">
      <c r="A56" s="2"/>
      <c r="B56" s="13" t="s">
        <v>27</v>
      </c>
      <c r="C56" s="25">
        <v>170</v>
      </c>
      <c r="D56" s="25">
        <v>60</v>
      </c>
      <c r="E56" s="96" t="s">
        <v>225</v>
      </c>
      <c r="F56" s="25">
        <v>150</v>
      </c>
      <c r="G56" s="41" t="s">
        <v>56</v>
      </c>
      <c r="H56" s="144">
        <v>1</v>
      </c>
      <c r="I56" s="168"/>
      <c r="J56" s="143">
        <f t="shared" si="6"/>
        <v>0</v>
      </c>
      <c r="K56" s="143">
        <f t="shared" si="7"/>
        <v>0</v>
      </c>
    </row>
    <row r="57" spans="1:11" s="19" customFormat="1" ht="15.75" customHeight="1" x14ac:dyDescent="0.25">
      <c r="A57" s="2"/>
      <c r="B57" s="13" t="s">
        <v>27</v>
      </c>
      <c r="C57" s="25">
        <v>150</v>
      </c>
      <c r="D57" s="25">
        <v>60</v>
      </c>
      <c r="E57" s="96" t="s">
        <v>225</v>
      </c>
      <c r="F57" s="25">
        <v>150</v>
      </c>
      <c r="G57" s="41" t="s">
        <v>56</v>
      </c>
      <c r="H57" s="144">
        <v>1</v>
      </c>
      <c r="I57" s="168"/>
      <c r="J57" s="143">
        <f t="shared" si="6"/>
        <v>0</v>
      </c>
      <c r="K57" s="143">
        <f t="shared" si="7"/>
        <v>0</v>
      </c>
    </row>
    <row r="58" spans="1:11" s="19" customFormat="1" ht="15.75" customHeight="1" x14ac:dyDescent="0.25">
      <c r="A58" s="2"/>
      <c r="B58" s="13" t="s">
        <v>27</v>
      </c>
      <c r="C58" s="25">
        <v>130</v>
      </c>
      <c r="D58" s="25">
        <v>60</v>
      </c>
      <c r="E58" s="96" t="s">
        <v>225</v>
      </c>
      <c r="F58" s="25">
        <v>150</v>
      </c>
      <c r="G58" s="41" t="s">
        <v>56</v>
      </c>
      <c r="H58" s="144">
        <v>2</v>
      </c>
      <c r="I58" s="168"/>
      <c r="J58" s="143">
        <f t="shared" si="6"/>
        <v>0</v>
      </c>
      <c r="K58" s="143">
        <f t="shared" si="7"/>
        <v>0</v>
      </c>
    </row>
    <row r="59" spans="1:11" s="19" customFormat="1" ht="15.75" customHeight="1" x14ac:dyDescent="0.25">
      <c r="A59" s="2"/>
      <c r="B59" s="13" t="s">
        <v>27</v>
      </c>
      <c r="C59" s="25">
        <v>120</v>
      </c>
      <c r="D59" s="25">
        <v>60</v>
      </c>
      <c r="E59" s="96" t="s">
        <v>225</v>
      </c>
      <c r="F59" s="25">
        <v>150</v>
      </c>
      <c r="G59" s="41" t="s">
        <v>56</v>
      </c>
      <c r="H59" s="144">
        <v>5</v>
      </c>
      <c r="I59" s="168"/>
      <c r="J59" s="143">
        <f t="shared" si="6"/>
        <v>0</v>
      </c>
      <c r="K59" s="143">
        <f t="shared" si="7"/>
        <v>0</v>
      </c>
    </row>
    <row r="60" spans="1:11" s="19" customFormat="1" ht="15.75" customHeight="1" x14ac:dyDescent="0.25">
      <c r="A60" s="2"/>
      <c r="B60" s="13" t="s">
        <v>27</v>
      </c>
      <c r="C60" s="25">
        <v>110</v>
      </c>
      <c r="D60" s="25">
        <v>60</v>
      </c>
      <c r="E60" s="96" t="s">
        <v>225</v>
      </c>
      <c r="F60" s="25">
        <v>150</v>
      </c>
      <c r="G60" s="41" t="s">
        <v>56</v>
      </c>
      <c r="H60" s="144">
        <v>2</v>
      </c>
      <c r="I60" s="168"/>
      <c r="J60" s="143">
        <f t="shared" si="6"/>
        <v>0</v>
      </c>
      <c r="K60" s="143">
        <f t="shared" si="7"/>
        <v>0</v>
      </c>
    </row>
    <row r="61" spans="1:11" s="19" customFormat="1" ht="15.75" customHeight="1" x14ac:dyDescent="0.25">
      <c r="A61" s="2"/>
      <c r="B61" s="13" t="s">
        <v>27</v>
      </c>
      <c r="C61" s="25">
        <v>100</v>
      </c>
      <c r="D61" s="25">
        <v>60</v>
      </c>
      <c r="E61" s="96" t="s">
        <v>225</v>
      </c>
      <c r="F61" s="25">
        <v>150</v>
      </c>
      <c r="G61" s="41" t="s">
        <v>56</v>
      </c>
      <c r="H61" s="144">
        <v>4</v>
      </c>
      <c r="I61" s="168"/>
      <c r="J61" s="143">
        <f t="shared" si="6"/>
        <v>0</v>
      </c>
      <c r="K61" s="143">
        <f t="shared" si="7"/>
        <v>0</v>
      </c>
    </row>
    <row r="62" spans="1:11" s="19" customFormat="1" ht="15.75" customHeight="1" x14ac:dyDescent="0.25">
      <c r="A62" s="2"/>
      <c r="B62" s="13" t="s">
        <v>27</v>
      </c>
      <c r="C62" s="25">
        <v>80</v>
      </c>
      <c r="D62" s="25">
        <v>60</v>
      </c>
      <c r="E62" s="96" t="s">
        <v>225</v>
      </c>
      <c r="F62" s="25">
        <v>150</v>
      </c>
      <c r="G62" s="41" t="s">
        <v>56</v>
      </c>
      <c r="H62" s="144">
        <v>5</v>
      </c>
      <c r="I62" s="168"/>
      <c r="J62" s="143">
        <f t="shared" si="6"/>
        <v>0</v>
      </c>
      <c r="K62" s="143">
        <f t="shared" si="7"/>
        <v>0</v>
      </c>
    </row>
    <row r="63" spans="1:11" ht="15.75" x14ac:dyDescent="0.25">
      <c r="A63" s="2"/>
      <c r="B63" s="13" t="s">
        <v>27</v>
      </c>
      <c r="C63" s="25">
        <v>130</v>
      </c>
      <c r="D63" s="25">
        <v>65</v>
      </c>
      <c r="E63" s="96" t="s">
        <v>225</v>
      </c>
      <c r="F63" s="25">
        <v>150</v>
      </c>
      <c r="G63" s="41" t="s">
        <v>56</v>
      </c>
      <c r="H63" s="144">
        <v>1</v>
      </c>
      <c r="I63" s="168"/>
      <c r="J63" s="143">
        <f t="shared" si="6"/>
        <v>0</v>
      </c>
      <c r="K63" s="143">
        <f t="shared" si="7"/>
        <v>0</v>
      </c>
    </row>
    <row r="64" spans="1:11" ht="15.75" x14ac:dyDescent="0.25">
      <c r="A64" s="2"/>
      <c r="B64" s="13" t="s">
        <v>27</v>
      </c>
      <c r="C64" s="25">
        <v>150</v>
      </c>
      <c r="D64" s="25">
        <v>80</v>
      </c>
      <c r="E64" s="96" t="s">
        <v>225</v>
      </c>
      <c r="F64" s="25">
        <v>150</v>
      </c>
      <c r="G64" s="41" t="s">
        <v>56</v>
      </c>
      <c r="H64" s="144">
        <v>2</v>
      </c>
      <c r="I64" s="168"/>
      <c r="J64" s="143">
        <f t="shared" si="6"/>
        <v>0</v>
      </c>
      <c r="K64" s="143">
        <f t="shared" si="7"/>
        <v>0</v>
      </c>
    </row>
    <row r="65" spans="1:11" ht="15.75" x14ac:dyDescent="0.25">
      <c r="A65" s="2"/>
      <c r="B65" s="13" t="s">
        <v>27</v>
      </c>
      <c r="C65" s="25">
        <v>190</v>
      </c>
      <c r="D65" s="25">
        <v>90</v>
      </c>
      <c r="E65" s="96" t="s">
        <v>225</v>
      </c>
      <c r="F65" s="25">
        <v>150</v>
      </c>
      <c r="G65" s="41" t="s">
        <v>56</v>
      </c>
      <c r="H65" s="144">
        <v>1</v>
      </c>
      <c r="I65" s="168"/>
      <c r="J65" s="143">
        <f t="shared" si="6"/>
        <v>0</v>
      </c>
      <c r="K65" s="143">
        <f t="shared" si="7"/>
        <v>0</v>
      </c>
    </row>
    <row r="66" spans="1:11" ht="15.75" x14ac:dyDescent="0.25">
      <c r="A66" s="32"/>
      <c r="B66" s="13" t="s">
        <v>27</v>
      </c>
      <c r="C66" s="25">
        <v>120</v>
      </c>
      <c r="D66" s="25">
        <v>120</v>
      </c>
      <c r="E66" s="96" t="s">
        <v>225</v>
      </c>
      <c r="F66" s="25">
        <v>150</v>
      </c>
      <c r="G66" s="41" t="s">
        <v>56</v>
      </c>
      <c r="H66" s="144">
        <v>1</v>
      </c>
      <c r="I66" s="168"/>
      <c r="J66" s="143">
        <f t="shared" si="6"/>
        <v>0</v>
      </c>
      <c r="K66" s="143">
        <f t="shared" si="7"/>
        <v>0</v>
      </c>
    </row>
    <row r="67" spans="1:11" s="19" customFormat="1" ht="15.75" x14ac:dyDescent="0.25">
      <c r="A67" s="32"/>
      <c r="B67" s="13" t="s">
        <v>27</v>
      </c>
      <c r="C67" s="25">
        <v>70</v>
      </c>
      <c r="D67" s="25">
        <v>120</v>
      </c>
      <c r="E67" s="96" t="s">
        <v>225</v>
      </c>
      <c r="F67" s="25">
        <v>150</v>
      </c>
      <c r="G67" s="41" t="s">
        <v>56</v>
      </c>
      <c r="H67" s="144">
        <v>1</v>
      </c>
      <c r="I67" s="168"/>
      <c r="J67" s="143">
        <f t="shared" si="6"/>
        <v>0</v>
      </c>
      <c r="K67" s="143">
        <f t="shared" si="7"/>
        <v>0</v>
      </c>
    </row>
    <row r="68" spans="1:11" ht="15.75" x14ac:dyDescent="0.25">
      <c r="A68" s="33"/>
      <c r="B68" s="2"/>
      <c r="C68" s="20"/>
      <c r="D68" s="2"/>
      <c r="E68" s="97"/>
      <c r="F68" s="97"/>
      <c r="G68" s="67"/>
      <c r="H68" s="159"/>
      <c r="I68" s="159"/>
      <c r="J68" s="160"/>
      <c r="K68" s="160"/>
    </row>
    <row r="69" spans="1:11" ht="31.5" customHeight="1" x14ac:dyDescent="0.25">
      <c r="A69" s="5" t="s">
        <v>23</v>
      </c>
      <c r="B69" s="13" t="s">
        <v>222</v>
      </c>
      <c r="C69" s="25">
        <v>110</v>
      </c>
      <c r="D69" s="25">
        <v>60</v>
      </c>
      <c r="E69" s="98" t="s">
        <v>219</v>
      </c>
      <c r="F69" s="25">
        <v>200</v>
      </c>
      <c r="G69" s="41" t="s">
        <v>56</v>
      </c>
      <c r="H69" s="144">
        <v>4</v>
      </c>
      <c r="I69" s="168"/>
      <c r="J69" s="143">
        <f t="shared" ref="J69" si="8">I69*H69</f>
        <v>0</v>
      </c>
      <c r="K69" s="143">
        <f t="shared" ref="K69:K73" si="9">J69*1.21</f>
        <v>0</v>
      </c>
    </row>
    <row r="70" spans="1:11" ht="15.75" x14ac:dyDescent="0.25">
      <c r="A70" s="2"/>
      <c r="B70" s="2"/>
      <c r="C70" s="20"/>
      <c r="D70" s="2"/>
      <c r="E70" s="97"/>
      <c r="F70" s="97"/>
      <c r="G70" s="67"/>
      <c r="H70" s="159"/>
      <c r="I70" s="159"/>
      <c r="J70" s="160"/>
      <c r="K70" s="160"/>
    </row>
    <row r="71" spans="1:11" ht="31.5" customHeight="1" x14ac:dyDescent="0.25">
      <c r="A71" s="5" t="s">
        <v>290</v>
      </c>
      <c r="B71" s="13" t="s">
        <v>221</v>
      </c>
      <c r="C71" s="25">
        <v>110</v>
      </c>
      <c r="D71" s="25">
        <v>60</v>
      </c>
      <c r="E71" s="98" t="s">
        <v>219</v>
      </c>
      <c r="F71" s="25">
        <v>200</v>
      </c>
      <c r="G71" s="41" t="s">
        <v>56</v>
      </c>
      <c r="H71" s="144">
        <v>12</v>
      </c>
      <c r="I71" s="168"/>
      <c r="J71" s="143">
        <f>I71*H71</f>
        <v>0</v>
      </c>
      <c r="K71" s="143">
        <f t="shared" si="9"/>
        <v>0</v>
      </c>
    </row>
    <row r="72" spans="1:11" ht="15.75" x14ac:dyDescent="0.25">
      <c r="A72" s="33"/>
      <c r="B72" s="2"/>
      <c r="C72" s="20"/>
      <c r="D72" s="2"/>
      <c r="E72" s="97"/>
      <c r="F72" s="97"/>
      <c r="G72" s="67"/>
      <c r="H72" s="159"/>
      <c r="I72" s="159"/>
      <c r="J72" s="160"/>
      <c r="K72" s="160"/>
    </row>
    <row r="73" spans="1:11" ht="31.5" customHeight="1" x14ac:dyDescent="0.25">
      <c r="A73" s="5" t="s">
        <v>21</v>
      </c>
      <c r="B73" s="13" t="s">
        <v>220</v>
      </c>
      <c r="C73" s="25">
        <v>220</v>
      </c>
      <c r="D73" s="25">
        <v>70</v>
      </c>
      <c r="E73" s="98" t="s">
        <v>219</v>
      </c>
      <c r="F73" s="25">
        <v>200</v>
      </c>
      <c r="G73" s="41" t="s">
        <v>56</v>
      </c>
      <c r="H73" s="144">
        <v>7</v>
      </c>
      <c r="I73" s="168"/>
      <c r="J73" s="143">
        <f t="shared" ref="J73" si="10">I73*H73</f>
        <v>0</v>
      </c>
      <c r="K73" s="143">
        <f t="shared" si="9"/>
        <v>0</v>
      </c>
    </row>
    <row r="74" spans="1:11" ht="21" x14ac:dyDescent="0.35">
      <c r="A74" s="151" t="s">
        <v>275</v>
      </c>
      <c r="B74" s="152"/>
      <c r="C74" s="152"/>
      <c r="D74" s="152"/>
      <c r="E74" s="152"/>
      <c r="F74" s="152"/>
      <c r="G74" s="152"/>
      <c r="H74" s="154">
        <f>SUM(H2:H73)</f>
        <v>150</v>
      </c>
      <c r="I74" s="154">
        <f t="shared" ref="I74:K74" si="11">SUM(I2:I73)</f>
        <v>0</v>
      </c>
      <c r="J74" s="154">
        <f t="shared" si="11"/>
        <v>0</v>
      </c>
      <c r="K74" s="154">
        <f t="shared" si="11"/>
        <v>0</v>
      </c>
    </row>
  </sheetData>
  <sheetProtection algorithmName="SHA-512" hashValue="atQ2cE/jeLLDZLQM23nriMZA/153dYuha0iX2Fp0hl+l3CvdadNRgE4s+1wrt7nDe2Hl6vgrvOmsQw88xqG1kg==" saltValue="pbioB5izZcg2Yh9JwdQCxQ==" spinCount="100000" sheet="1" objects="1" scenarios="1"/>
  <pageMargins left="0.7" right="0.7" top="0.78740157499999996" bottom="0.78740157499999996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Obecné požadavky</vt:lpstr>
      <vt:lpstr>Rekapitulace</vt:lpstr>
      <vt:lpstr>01 Regály pojízdné</vt:lpstr>
      <vt:lpstr>02 Regály policové</vt:lpstr>
      <vt:lpstr>03 Výsuvné rošty+dr. přepážky</vt:lpstr>
      <vt:lpstr>04 Lískovnice+rošty nástěnné aj</vt:lpstr>
      <vt:lpstr>05 Podložky pojízdné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svrcek</dc:creator>
  <cp:lastModifiedBy>svrcek</cp:lastModifiedBy>
  <cp:lastPrinted>2017-04-05T07:11:24Z</cp:lastPrinted>
  <dcterms:created xsi:type="dcterms:W3CDTF">2016-03-03T14:48:39Z</dcterms:created>
  <dcterms:modified xsi:type="dcterms:W3CDTF">2017-09-26T09:51:43Z</dcterms:modified>
</cp:coreProperties>
</file>